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3.185.238\ohtaki\PingPong\2025\20260126ARAIフェス\01 要項\"/>
    </mc:Choice>
  </mc:AlternateContent>
  <xr:revisionPtr revIDLastSave="0" documentId="13_ncr:1_{73B06B8F-5A8B-4ADB-A1ED-AE5EEBFF23ED}" xr6:coauthVersionLast="47" xr6:coauthVersionMax="47" xr10:uidLastSave="{00000000-0000-0000-0000-000000000000}"/>
  <bookViews>
    <workbookView xWindow="-120" yWindow="-120" windowWidth="38640" windowHeight="15720" activeTab="2" xr2:uid="{00000000-000D-0000-FFFF-FFFF00000000}"/>
  </bookViews>
  <sheets>
    <sheet name="日卓協登録情報" sheetId="3" r:id="rId1"/>
    <sheet name="みほん" sheetId="5" r:id="rId2"/>
    <sheet name="入力用" sheetId="1" r:id="rId3"/>
    <sheet name="印刷用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E11" i="4" l="1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B5" i="5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A10" i="4" l="1"/>
  <c r="D38" i="4"/>
  <c r="A38" i="4"/>
  <c r="B38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4" i="4"/>
  <c r="B6" i="4"/>
  <c r="B7" i="4"/>
  <c r="B8" i="4"/>
  <c r="B5" i="4"/>
  <c r="F26" i="4"/>
  <c r="G26" i="4"/>
  <c r="H26" i="4"/>
  <c r="I26" i="4"/>
  <c r="J26" i="4"/>
  <c r="F27" i="4"/>
  <c r="G27" i="4"/>
  <c r="H27" i="4"/>
  <c r="I27" i="4"/>
  <c r="J27" i="4"/>
  <c r="F28" i="4"/>
  <c r="G28" i="4"/>
  <c r="H28" i="4"/>
  <c r="I28" i="4"/>
  <c r="J28" i="4"/>
  <c r="F29" i="4"/>
  <c r="G29" i="4"/>
  <c r="H29" i="4"/>
  <c r="I29" i="4"/>
  <c r="J29" i="4"/>
  <c r="F30" i="4"/>
  <c r="G30" i="4"/>
  <c r="H30" i="4"/>
  <c r="I30" i="4"/>
  <c r="J30" i="4"/>
  <c r="B13" i="4"/>
  <c r="C13" i="4"/>
  <c r="D13" i="4"/>
  <c r="B11" i="4"/>
  <c r="C11" i="4"/>
  <c r="D11" i="4"/>
  <c r="B14" i="4"/>
  <c r="C14" i="4"/>
  <c r="D14" i="4"/>
  <c r="B12" i="4"/>
  <c r="C12" i="4"/>
  <c r="D12" i="4"/>
  <c r="B16" i="4"/>
  <c r="C16" i="4"/>
  <c r="D16" i="4"/>
  <c r="B19" i="4"/>
  <c r="C19" i="4"/>
  <c r="D19" i="4"/>
  <c r="B18" i="4"/>
  <c r="C18" i="4"/>
  <c r="D18" i="4"/>
  <c r="B15" i="4"/>
  <c r="C15" i="4"/>
  <c r="D15" i="4"/>
  <c r="B17" i="4"/>
  <c r="C17" i="4"/>
  <c r="D17" i="4"/>
  <c r="B20" i="4"/>
  <c r="C20" i="4"/>
  <c r="D20" i="4"/>
  <c r="B22" i="4"/>
  <c r="C22" i="4"/>
  <c r="D22" i="4"/>
  <c r="B23" i="4"/>
  <c r="C23" i="4"/>
  <c r="D23" i="4"/>
  <c r="B21" i="4"/>
  <c r="C21" i="4"/>
  <c r="D21" i="4"/>
  <c r="E38" i="4" l="1"/>
</calcChain>
</file>

<file path=xl/sharedStrings.xml><?xml version="1.0" encoding="utf-8"?>
<sst xmlns="http://schemas.openxmlformats.org/spreadsheetml/2006/main" count="428" uniqueCount="158">
  <si>
    <t>氏名</t>
  </si>
  <si>
    <t>氏名</t>
    <rPh sb="0" eb="2">
      <t>シメイ</t>
    </rPh>
    <phoneticPr fontId="1"/>
  </si>
  <si>
    <t>登録ＩＤ</t>
    <rPh sb="0" eb="2">
      <t>トウロク</t>
    </rPh>
    <phoneticPr fontId="1"/>
  </si>
  <si>
    <t>性別</t>
  </si>
  <si>
    <t>性別</t>
    <rPh sb="0" eb="2">
      <t>セイベツ</t>
    </rPh>
    <phoneticPr fontId="1"/>
  </si>
  <si>
    <t>チームコード</t>
  </si>
  <si>
    <t>チーム名</t>
  </si>
  <si>
    <t>チーム名（カナ）</t>
  </si>
  <si>
    <t>ゼッケン等大会表示チーム名称</t>
  </si>
  <si>
    <t>ゼッケン等大会表示チーム名称（カナ）</t>
  </si>
  <si>
    <t>所属都道府県</t>
  </si>
  <si>
    <t>所属地区・支部</t>
  </si>
  <si>
    <t>所属チーム区分</t>
  </si>
  <si>
    <t>会員ID</t>
  </si>
  <si>
    <t>氏名（カナ）</t>
  </si>
  <si>
    <t>氏名（ローマ字）</t>
  </si>
  <si>
    <t>生年月日</t>
  </si>
  <si>
    <t>段位</t>
  </si>
  <si>
    <t>所属区分1</t>
  </si>
  <si>
    <t>所属区分2(*)</t>
  </si>
  <si>
    <t>所属状態</t>
  </si>
  <si>
    <t>加入申請日</t>
  </si>
  <si>
    <t>所属完了日</t>
  </si>
  <si>
    <t>メールアドレス</t>
  </si>
  <si>
    <t>備考欄1</t>
  </si>
  <si>
    <t>備考欄2</t>
  </si>
  <si>
    <t>新潟県</t>
  </si>
  <si>
    <t>高体連</t>
  </si>
  <si>
    <t>男性</t>
  </si>
  <si>
    <t>選手</t>
  </si>
  <si>
    <t>第3種 高体連</t>
  </si>
  <si>
    <t>学籍地</t>
  </si>
  <si>
    <t>役職者</t>
  </si>
  <si>
    <t>第8種 役職者（教職員）</t>
  </si>
  <si>
    <t>女性</t>
  </si>
  <si>
    <t>大瀧 研司</t>
  </si>
  <si>
    <t>オオタキ ケンジ</t>
  </si>
  <si>
    <t>OTAKI KENJI</t>
  </si>
  <si>
    <t>1973/01/23</t>
  </si>
  <si>
    <t>本シート出力日時</t>
  </si>
  <si>
    <t>学年</t>
  </si>
  <si>
    <t>学年</t>
    <rPh sb="0" eb="2">
      <t>ガクネン</t>
    </rPh>
    <phoneticPr fontId="1"/>
  </si>
  <si>
    <t>戦績（地区大会順位など）</t>
    <rPh sb="0" eb="2">
      <t>センセキ</t>
    </rPh>
    <rPh sb="3" eb="5">
      <t>チク</t>
    </rPh>
    <rPh sb="5" eb="7">
      <t>タイカイ</t>
    </rPh>
    <rPh sb="7" eb="9">
      <t>ジュンイ</t>
    </rPh>
    <phoneticPr fontId="1"/>
  </si>
  <si>
    <t>3年生</t>
  </si>
  <si>
    <t>2年生</t>
  </si>
  <si>
    <t>1年生</t>
  </si>
  <si>
    <t>ARAI卓球フェスティバル</t>
    <rPh sb="4" eb="6">
      <t>タッキュウ</t>
    </rPh>
    <phoneticPr fontId="1"/>
  </si>
  <si>
    <t>大会名</t>
    <rPh sb="0" eb="3">
      <t>タイカイメイ</t>
    </rPh>
    <phoneticPr fontId="1"/>
  </si>
  <si>
    <t>所属</t>
    <rPh sb="0" eb="2">
      <t>ショゾク</t>
    </rPh>
    <phoneticPr fontId="1"/>
  </si>
  <si>
    <t>記載者</t>
    <rPh sb="0" eb="3">
      <t>キサイシャ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</si>
  <si>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</si>
  <si>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</si>
  <si>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「日卓協登録情報」に登録情報を「値の貼り付け」をしてください。</t>
    <rPh sb="1" eb="2">
      <t>ヒ</t>
    </rPh>
    <rPh sb="2" eb="3">
      <t>スグル</t>
    </rPh>
    <rPh sb="3" eb="4">
      <t>キョウ</t>
    </rPh>
    <rPh sb="4" eb="6">
      <t>トウロク</t>
    </rPh>
    <rPh sb="6" eb="8">
      <t>ジョウホウ</t>
    </rPh>
    <rPh sb="10" eb="12">
      <t>トウロク</t>
    </rPh>
    <rPh sb="12" eb="14">
      <t>ジョウホウ</t>
    </rPh>
    <rPh sb="16" eb="17">
      <t>アタイ</t>
    </rPh>
    <rPh sb="18" eb="19">
      <t>ハ</t>
    </rPh>
    <rPh sb="20" eb="21">
      <t>ツ</t>
    </rPh>
    <phoneticPr fontId="1"/>
  </si>
  <si>
    <t>緑の枠に、必要情報を入力してください。</t>
    <rPh sb="0" eb="1">
      <t>ミドリ</t>
    </rPh>
    <rPh sb="2" eb="3">
      <t>ワク</t>
    </rPh>
    <rPh sb="5" eb="7">
      <t>ヒツヨウ</t>
    </rPh>
    <rPh sb="7" eb="9">
      <t>ジョウホウ</t>
    </rPh>
    <rPh sb="10" eb="12">
      <t>ニュウリョク</t>
    </rPh>
    <phoneticPr fontId="1"/>
  </si>
  <si>
    <t>大瀧　研司</t>
    <rPh sb="0" eb="2">
      <t>オオタキ</t>
    </rPh>
    <rPh sb="3" eb="5">
      <t>ケンジ</t>
    </rPh>
    <phoneticPr fontId="1"/>
  </si>
  <si>
    <t>ohtaki@kenzy.jp</t>
    <phoneticPr fontId="1"/>
  </si>
  <si>
    <t>戦績など</t>
    <rPh sb="0" eb="2">
      <t>センセキ</t>
    </rPh>
    <phoneticPr fontId="1"/>
  </si>
  <si>
    <t>手順１</t>
    <rPh sb="0" eb="2">
      <t>テジュン</t>
    </rPh>
    <phoneticPr fontId="1"/>
  </si>
  <si>
    <t>手順２</t>
    <rPh sb="0" eb="2">
      <t>テジュン</t>
    </rPh>
    <phoneticPr fontId="1"/>
  </si>
  <si>
    <t>手順３</t>
    <rPh sb="0" eb="2">
      <t>テジュン</t>
    </rPh>
    <phoneticPr fontId="1"/>
  </si>
  <si>
    <t>参加料</t>
    <rPh sb="0" eb="3">
      <t>サンカリョウ</t>
    </rPh>
    <phoneticPr fontId="1"/>
  </si>
  <si>
    <t>×</t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</si>
  <si>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</si>
  <si>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</si>
  <si>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</si>
  <si>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必要な箇所を訂正してください。（関数を消しても構いません。）</t>
    <rPh sb="0" eb="2">
      <t>ヒツヨウ</t>
    </rPh>
    <rPh sb="3" eb="5">
      <t>カショ</t>
    </rPh>
    <rPh sb="6" eb="8">
      <t>テイセイ</t>
    </rPh>
    <rPh sb="16" eb="18">
      <t>カンスウ</t>
    </rPh>
    <rPh sb="19" eb="20">
      <t>ケ</t>
    </rPh>
    <rPh sb="23" eb="24">
      <t>カマ</t>
    </rPh>
    <phoneticPr fontId="1"/>
  </si>
  <si>
    <t>チームID（内部管理番号）</t>
  </si>
  <si>
    <t>大会年齢</t>
  </si>
  <si>
    <t>住所区分(チーム登録用)</t>
  </si>
  <si>
    <t>郵便番号(チーム登録用)</t>
  </si>
  <si>
    <t>旧氏活動時の現氏</t>
  </si>
  <si>
    <t>旧氏活動時の現氏カナ</t>
  </si>
  <si>
    <t>漢字説明欄</t>
  </si>
  <si>
    <t>所属中</t>
  </si>
  <si>
    <t>2008/10/27</t>
  </si>
  <si>
    <t>新潟県立高田高等学校</t>
  </si>
  <si>
    <t>ニイガタケンリツタカダコウトウガッコウ</t>
  </si>
  <si>
    <t>高田高校</t>
  </si>
  <si>
    <t>タカダコウコウ</t>
  </si>
  <si>
    <t>上越支部</t>
  </si>
  <si>
    <t>足利 衆</t>
  </si>
  <si>
    <t>アシカガ シュウ</t>
  </si>
  <si>
    <t>ASHIKAGA SHU</t>
  </si>
  <si>
    <t>1972/01/23</t>
  </si>
  <si>
    <t>戦績2段</t>
  </si>
  <si>
    <t>2025/04/15</t>
  </si>
  <si>
    <t>2025/04/18</t>
  </si>
  <si>
    <t>居住地</t>
  </si>
  <si>
    <t>949-1735</t>
  </si>
  <si>
    <t>3段</t>
  </si>
  <si>
    <t>943-0846</t>
  </si>
  <si>
    <t>手塚 暖稀</t>
  </si>
  <si>
    <t>テヅカ ハルキ</t>
  </si>
  <si>
    <t>TEZUKA HARUKI</t>
  </si>
  <si>
    <t>2007/04/14</t>
  </si>
  <si>
    <t>943-0837</t>
  </si>
  <si>
    <t>山本 嵩貴</t>
  </si>
  <si>
    <t>ヤマモト タカキ</t>
  </si>
  <si>
    <t>YAMAMOTO TAKAKI</t>
  </si>
  <si>
    <t>2007/05/06</t>
  </si>
  <si>
    <t>窪田 智人</t>
  </si>
  <si>
    <t>クボタ トモヒト</t>
  </si>
  <si>
    <t>KUBOTA TOMOHITO</t>
  </si>
  <si>
    <t>2007/12/09</t>
  </si>
  <si>
    <t>齋藤 諒</t>
  </si>
  <si>
    <t>サイトウ マコト</t>
  </si>
  <si>
    <t>SAITOU MAKOTO</t>
  </si>
  <si>
    <t>2008/02/17</t>
  </si>
  <si>
    <t>佐藤 幸弥</t>
  </si>
  <si>
    <t>サトウ コウヤ</t>
  </si>
  <si>
    <t>SATOU KOUYA</t>
  </si>
  <si>
    <t>2008/08/18</t>
  </si>
  <si>
    <t>古澤 周大</t>
  </si>
  <si>
    <t>フルサワ シュウタ</t>
  </si>
  <si>
    <t>FURUSAWA SHUTA</t>
  </si>
  <si>
    <t>城川 陽希</t>
  </si>
  <si>
    <t>シロカワ ハルキ</t>
  </si>
  <si>
    <t>SHIROKAWA HARUKI</t>
  </si>
  <si>
    <t>2008/11/13</t>
  </si>
  <si>
    <t>西田 拓未</t>
  </si>
  <si>
    <t>ニシダ タクミ</t>
  </si>
  <si>
    <t>NISHIDA TAKUMI</t>
  </si>
  <si>
    <t>2009/01/07</t>
  </si>
  <si>
    <t>田中 佑樹</t>
  </si>
  <si>
    <t>タナカ ユウキ</t>
  </si>
  <si>
    <t>TANAKA YUKI</t>
  </si>
  <si>
    <t>2009/03/14</t>
  </si>
  <si>
    <t>長野 真水</t>
  </si>
  <si>
    <t>ナガノ マナミ</t>
  </si>
  <si>
    <t>NAGANO MANAMI</t>
  </si>
  <si>
    <t>2009/11/24</t>
  </si>
  <si>
    <t>岩島 匠海</t>
  </si>
  <si>
    <t>イワシマ タクミ</t>
  </si>
  <si>
    <t>IWASHIMA TAKUMI</t>
  </si>
  <si>
    <t>2010/01/15</t>
  </si>
  <si>
    <t>2025/04/16</t>
  </si>
  <si>
    <t>943-0827</t>
  </si>
  <si>
    <t>石黒 美月</t>
  </si>
  <si>
    <t>イシグロ ミツキ</t>
  </si>
  <si>
    <t>ISHIGURO MITSUKI</t>
  </si>
  <si>
    <t>2007/09/07</t>
  </si>
  <si>
    <t>安井 杏織</t>
  </si>
  <si>
    <t>ヤスイ アンリ</t>
  </si>
  <si>
    <t>YASUI ANRI</t>
  </si>
  <si>
    <t>2007/09/25</t>
  </si>
  <si>
    <t>小林 鈴</t>
  </si>
  <si>
    <t>コバヤシ レイ</t>
  </si>
  <si>
    <t>KOBAYASHI REI</t>
  </si>
  <si>
    <t>2007/12/12</t>
  </si>
  <si>
    <t>瀧沢 日菜</t>
  </si>
  <si>
    <t>タキザワ ヒナ</t>
  </si>
  <si>
    <t>TAKIZAWA HINA</t>
  </si>
  <si>
    <t>2008/05/09</t>
  </si>
  <si>
    <t>2025/04/20 09:44:09</t>
  </si>
  <si>
    <t>参加料→種目↘</t>
    <rPh sb="0" eb="3">
      <t>サンカリョウ</t>
    </rPh>
    <rPh sb="4" eb="6">
      <t>シュモク</t>
    </rPh>
    <phoneticPr fontId="1"/>
  </si>
  <si>
    <t>シングルス</t>
    <phoneticPr fontId="1"/>
  </si>
  <si>
    <t>025-523-2318 (２学年）</t>
    <rPh sb="15" eb="17">
      <t>ガクネン</t>
    </rPh>
    <phoneticPr fontId="1"/>
  </si>
  <si>
    <t>ARAI卓球フェスティバル(第10回)</t>
    <rPh sb="4" eb="6">
      <t>タッキュウ</t>
    </rPh>
    <rPh sb="14" eb="15">
      <t>ダイ</t>
    </rPh>
    <rPh sb="17" eb="1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</si>
</sst>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 &quot;#,##0"/>
    <numFmt numFmtId="177" formatCode="0&quot; 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B"/>
      <family val="1"/>
      <charset val="128"/>
    </font>
    <font>
      <sz val="12"/>
      <color theme="0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horizontal="centerContinuous" vertical="center"/>
    </xf>
    <xf numFmtId="49" fontId="7" fillId="0" borderId="1" xfId="0" applyNumberFormat="1" applyFont="1" applyFill="1" applyBorder="1" applyAlignment="1">
      <alignment horizontal="centerContinuous" vertical="center"/>
    </xf>
    <xf numFmtId="49" fontId="7" fillId="0" borderId="2" xfId="0" applyNumberFormat="1" applyFont="1" applyFill="1" applyBorder="1" applyAlignment="1">
      <alignment horizontal="centerContinuous" vertical="center"/>
    </xf>
    <xf numFmtId="49" fontId="7" fillId="0" borderId="8" xfId="0" applyNumberFormat="1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Continuous" vertical="center"/>
    </xf>
    <xf numFmtId="0" fontId="7" fillId="0" borderId="12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2" xfId="0" applyFont="1" applyFill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42" xfId="0" applyBorder="1" applyAlignment="1"/>
    <xf numFmtId="0" fontId="0" fillId="0" borderId="0" xfId="0" applyAlignment="1"/>
    <xf numFmtId="1" fontId="0" fillId="0" borderId="42" xfId="0" applyNumberFormat="1" applyBorder="1" applyAlignment="1"/>
    <xf numFmtId="1" fontId="0" fillId="0" borderId="0" xfId="0" applyNumberFormat="1" applyAlignment="1"/>
    <xf numFmtId="0" fontId="3" fillId="3" borderId="4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20"/>
  <sheetViews>
    <sheetView workbookViewId="0">
      <selection activeCell="J18" sqref="J18"/>
    </sheetView>
  </sheetViews>
  <sheetFormatPr defaultRowHeight="18.75" x14ac:dyDescent="0.4"/>
  <cols>
    <col min="1" max="1" width="13.125" style="100" customWidth="1"/>
    <col min="2" max="3" width="17.5" style="100" customWidth="1"/>
    <col min="4" max="4" width="21.875" style="100" customWidth="1"/>
    <col min="5" max="5" width="17.5" style="100" customWidth="1"/>
    <col min="6" max="6" width="21.875" style="100" customWidth="1"/>
    <col min="7" max="7" width="8.75" style="100" customWidth="1"/>
    <col min="8" max="8" width="17.5" style="100" customWidth="1"/>
    <col min="9" max="9" width="13.125" style="100" customWidth="1"/>
    <col min="10" max="10" width="10.5" style="100" customWidth="1"/>
    <col min="11" max="13" width="17.5" style="100" customWidth="1"/>
    <col min="14" max="14" width="4.375" style="100" customWidth="1"/>
    <col min="15" max="16" width="8.75" style="100" customWidth="1"/>
    <col min="17" max="17" width="7" style="100" customWidth="1"/>
    <col min="18" max="20" width="17.5" style="100" customWidth="1"/>
    <col min="21" max="22" width="8.75" style="100" customWidth="1"/>
    <col min="23" max="23" width="17.5" style="100" customWidth="1"/>
    <col min="24" max="27" width="8.75" style="100" customWidth="1"/>
    <col min="28" max="30" width="26.25" style="100" customWidth="1"/>
    <col min="31" max="16384" width="9" style="100"/>
  </cols>
  <sheetData>
    <row r="1" spans="1:31" x14ac:dyDescent="0.4">
      <c r="A1" s="99" t="s">
        <v>5</v>
      </c>
      <c r="B1" s="99" t="s">
        <v>66</v>
      </c>
      <c r="C1" s="99" t="s">
        <v>6</v>
      </c>
      <c r="D1" s="99" t="s">
        <v>7</v>
      </c>
      <c r="E1" s="99" t="s">
        <v>8</v>
      </c>
      <c r="F1" s="99" t="s">
        <v>9</v>
      </c>
      <c r="G1" s="99" t="s">
        <v>10</v>
      </c>
      <c r="H1" s="99" t="s">
        <v>11</v>
      </c>
      <c r="I1" s="99" t="s">
        <v>12</v>
      </c>
      <c r="J1" s="99" t="s">
        <v>13</v>
      </c>
      <c r="K1" s="99" t="s">
        <v>0</v>
      </c>
      <c r="L1" s="99" t="s">
        <v>14</v>
      </c>
      <c r="M1" s="99" t="s">
        <v>15</v>
      </c>
      <c r="N1" s="99" t="s">
        <v>3</v>
      </c>
      <c r="O1" s="99" t="s">
        <v>16</v>
      </c>
      <c r="P1" s="99" t="s">
        <v>67</v>
      </c>
      <c r="Q1" s="99" t="s">
        <v>17</v>
      </c>
      <c r="R1" s="99" t="s">
        <v>18</v>
      </c>
      <c r="S1" s="99" t="s">
        <v>19</v>
      </c>
      <c r="T1" s="99" t="s">
        <v>20</v>
      </c>
      <c r="U1" s="99" t="s">
        <v>21</v>
      </c>
      <c r="V1" s="99" t="s">
        <v>22</v>
      </c>
      <c r="W1" s="99" t="s">
        <v>40</v>
      </c>
      <c r="X1" s="99" t="s">
        <v>23</v>
      </c>
      <c r="Y1" s="99" t="s">
        <v>68</v>
      </c>
      <c r="Z1" s="99" t="s">
        <v>69</v>
      </c>
      <c r="AA1" s="99" t="s">
        <v>70</v>
      </c>
      <c r="AB1" s="99" t="s">
        <v>71</v>
      </c>
      <c r="AC1" s="99" t="s">
        <v>72</v>
      </c>
      <c r="AD1" s="99" t="s">
        <v>24</v>
      </c>
      <c r="AE1" s="99" t="s">
        <v>25</v>
      </c>
    </row>
    <row r="2" spans="1:31" x14ac:dyDescent="0.4">
      <c r="A2" s="99">
        <v>16100200</v>
      </c>
      <c r="B2" s="99">
        <v>410203954</v>
      </c>
      <c r="C2" s="99" t="s">
        <v>75</v>
      </c>
      <c r="D2" s="99" t="s">
        <v>76</v>
      </c>
      <c r="E2" s="99" t="s">
        <v>77</v>
      </c>
      <c r="F2" s="99" t="s">
        <v>78</v>
      </c>
      <c r="G2" s="99" t="s">
        <v>26</v>
      </c>
      <c r="H2" s="99" t="s">
        <v>79</v>
      </c>
      <c r="I2" s="101" t="s">
        <v>27</v>
      </c>
      <c r="J2" s="99">
        <v>500152287</v>
      </c>
      <c r="K2" s="99" t="s">
        <v>80</v>
      </c>
      <c r="L2" s="99" t="s">
        <v>81</v>
      </c>
      <c r="M2" s="99" t="s">
        <v>82</v>
      </c>
      <c r="N2" s="99" t="s">
        <v>28</v>
      </c>
      <c r="O2" s="99" t="s">
        <v>83</v>
      </c>
      <c r="P2" s="99">
        <v>54</v>
      </c>
      <c r="Q2" s="99" t="s">
        <v>84</v>
      </c>
      <c r="R2" s="99" t="s">
        <v>32</v>
      </c>
      <c r="S2" s="99" t="s">
        <v>33</v>
      </c>
      <c r="T2" s="99" t="s">
        <v>73</v>
      </c>
      <c r="U2" s="99" t="s">
        <v>85</v>
      </c>
      <c r="V2" s="99" t="s">
        <v>86</v>
      </c>
      <c r="W2" s="99"/>
      <c r="X2" s="99"/>
      <c r="Y2" s="99" t="s">
        <v>87</v>
      </c>
      <c r="Z2" s="99" t="s">
        <v>88</v>
      </c>
      <c r="AA2" s="99"/>
      <c r="AB2" s="99"/>
      <c r="AC2" s="99"/>
      <c r="AD2" s="99"/>
      <c r="AE2" s="99"/>
    </row>
    <row r="3" spans="1:31" x14ac:dyDescent="0.4">
      <c r="A3" s="99">
        <v>16100200</v>
      </c>
      <c r="B3" s="99">
        <v>410203954</v>
      </c>
      <c r="C3" s="99" t="s">
        <v>75</v>
      </c>
      <c r="D3" s="99" t="s">
        <v>76</v>
      </c>
      <c r="E3" s="99" t="s">
        <v>77</v>
      </c>
      <c r="F3" s="99" t="s">
        <v>78</v>
      </c>
      <c r="G3" s="99" t="s">
        <v>26</v>
      </c>
      <c r="H3" s="99" t="s">
        <v>79</v>
      </c>
      <c r="I3" s="101" t="s">
        <v>27</v>
      </c>
      <c r="J3" s="99">
        <v>500152293</v>
      </c>
      <c r="K3" s="99" t="s">
        <v>35</v>
      </c>
      <c r="L3" s="99" t="s">
        <v>36</v>
      </c>
      <c r="M3" s="99" t="s">
        <v>37</v>
      </c>
      <c r="N3" s="99" t="s">
        <v>28</v>
      </c>
      <c r="O3" s="99" t="s">
        <v>38</v>
      </c>
      <c r="P3" s="99">
        <v>53</v>
      </c>
      <c r="Q3" s="99" t="s">
        <v>89</v>
      </c>
      <c r="R3" s="99" t="s">
        <v>32</v>
      </c>
      <c r="S3" s="99" t="s">
        <v>33</v>
      </c>
      <c r="T3" s="99" t="s">
        <v>73</v>
      </c>
      <c r="U3" s="99" t="s">
        <v>85</v>
      </c>
      <c r="V3" s="99" t="s">
        <v>86</v>
      </c>
      <c r="W3" s="99"/>
      <c r="X3" s="99"/>
      <c r="Y3" s="99" t="s">
        <v>87</v>
      </c>
      <c r="Z3" s="99" t="s">
        <v>90</v>
      </c>
      <c r="AA3" s="99"/>
      <c r="AB3" s="99"/>
      <c r="AC3" s="99"/>
      <c r="AD3" s="99"/>
      <c r="AE3" s="99"/>
    </row>
    <row r="4" spans="1:31" x14ac:dyDescent="0.4">
      <c r="A4" s="99">
        <v>16100200</v>
      </c>
      <c r="B4" s="99">
        <v>410203954</v>
      </c>
      <c r="C4" s="99" t="s">
        <v>75</v>
      </c>
      <c r="D4" s="99" t="s">
        <v>76</v>
      </c>
      <c r="E4" s="99" t="s">
        <v>77</v>
      </c>
      <c r="F4" s="99" t="s">
        <v>78</v>
      </c>
      <c r="G4" s="99" t="s">
        <v>26</v>
      </c>
      <c r="H4" s="99" t="s">
        <v>79</v>
      </c>
      <c r="I4" s="101" t="s">
        <v>27</v>
      </c>
      <c r="J4" s="99">
        <v>505086820</v>
      </c>
      <c r="K4" s="99" t="s">
        <v>91</v>
      </c>
      <c r="L4" s="99" t="s">
        <v>92</v>
      </c>
      <c r="M4" s="99" t="s">
        <v>93</v>
      </c>
      <c r="N4" s="99" t="s">
        <v>28</v>
      </c>
      <c r="O4" s="99" t="s">
        <v>94</v>
      </c>
      <c r="P4" s="99">
        <v>18</v>
      </c>
      <c r="Q4" s="99"/>
      <c r="R4" s="99" t="s">
        <v>29</v>
      </c>
      <c r="S4" s="99" t="s">
        <v>30</v>
      </c>
      <c r="T4" s="99" t="s">
        <v>73</v>
      </c>
      <c r="U4" s="99" t="s">
        <v>85</v>
      </c>
      <c r="V4" s="99" t="s">
        <v>86</v>
      </c>
      <c r="W4" s="99" t="s">
        <v>43</v>
      </c>
      <c r="X4" s="99"/>
      <c r="Y4" s="99" t="s">
        <v>31</v>
      </c>
      <c r="Z4" s="99" t="s">
        <v>95</v>
      </c>
      <c r="AA4" s="99"/>
      <c r="AB4" s="99"/>
      <c r="AC4" s="99"/>
      <c r="AD4" s="99"/>
      <c r="AE4" s="99"/>
    </row>
    <row r="5" spans="1:31" x14ac:dyDescent="0.4">
      <c r="A5" s="99">
        <v>16100200</v>
      </c>
      <c r="B5" s="99">
        <v>410203954</v>
      </c>
      <c r="C5" s="99" t="s">
        <v>75</v>
      </c>
      <c r="D5" s="99" t="s">
        <v>76</v>
      </c>
      <c r="E5" s="99" t="s">
        <v>77</v>
      </c>
      <c r="F5" s="99" t="s">
        <v>78</v>
      </c>
      <c r="G5" s="99" t="s">
        <v>26</v>
      </c>
      <c r="H5" s="99" t="s">
        <v>79</v>
      </c>
      <c r="I5" s="101" t="s">
        <v>27</v>
      </c>
      <c r="J5" s="99">
        <v>505442379</v>
      </c>
      <c r="K5" s="99" t="s">
        <v>96</v>
      </c>
      <c r="L5" s="99" t="s">
        <v>97</v>
      </c>
      <c r="M5" s="99" t="s">
        <v>98</v>
      </c>
      <c r="N5" s="99" t="s">
        <v>28</v>
      </c>
      <c r="O5" s="99" t="s">
        <v>99</v>
      </c>
      <c r="P5" s="99">
        <v>18</v>
      </c>
      <c r="Q5" s="99"/>
      <c r="R5" s="99" t="s">
        <v>29</v>
      </c>
      <c r="S5" s="99" t="s">
        <v>30</v>
      </c>
      <c r="T5" s="99" t="s">
        <v>73</v>
      </c>
      <c r="U5" s="99" t="s">
        <v>85</v>
      </c>
      <c r="V5" s="99" t="s">
        <v>86</v>
      </c>
      <c r="W5" s="99" t="s">
        <v>43</v>
      </c>
      <c r="X5" s="99"/>
      <c r="Y5" s="99" t="s">
        <v>31</v>
      </c>
      <c r="Z5" s="99" t="s">
        <v>95</v>
      </c>
      <c r="AA5" s="99"/>
      <c r="AB5" s="99"/>
      <c r="AC5" s="99"/>
      <c r="AD5" s="99"/>
      <c r="AE5" s="99"/>
    </row>
    <row r="6" spans="1:31" x14ac:dyDescent="0.4">
      <c r="A6" s="99">
        <v>16100200</v>
      </c>
      <c r="B6" s="99">
        <v>410203954</v>
      </c>
      <c r="C6" s="99" t="s">
        <v>75</v>
      </c>
      <c r="D6" s="99" t="s">
        <v>76</v>
      </c>
      <c r="E6" s="99" t="s">
        <v>77</v>
      </c>
      <c r="F6" s="99" t="s">
        <v>78</v>
      </c>
      <c r="G6" s="99" t="s">
        <v>26</v>
      </c>
      <c r="H6" s="99" t="s">
        <v>79</v>
      </c>
      <c r="I6" s="101" t="s">
        <v>27</v>
      </c>
      <c r="J6" s="99">
        <v>505215926</v>
      </c>
      <c r="K6" s="99" t="s">
        <v>100</v>
      </c>
      <c r="L6" s="99" t="s">
        <v>101</v>
      </c>
      <c r="M6" s="99" t="s">
        <v>102</v>
      </c>
      <c r="N6" s="99" t="s">
        <v>28</v>
      </c>
      <c r="O6" s="99" t="s">
        <v>103</v>
      </c>
      <c r="P6" s="99">
        <v>18</v>
      </c>
      <c r="Q6" s="99"/>
      <c r="R6" s="99" t="s">
        <v>29</v>
      </c>
      <c r="S6" s="99" t="s">
        <v>30</v>
      </c>
      <c r="T6" s="99" t="s">
        <v>73</v>
      </c>
      <c r="U6" s="99" t="s">
        <v>85</v>
      </c>
      <c r="V6" s="99" t="s">
        <v>86</v>
      </c>
      <c r="W6" s="99" t="s">
        <v>43</v>
      </c>
      <c r="X6" s="99"/>
      <c r="Y6" s="99" t="s">
        <v>31</v>
      </c>
      <c r="Z6" s="99" t="s">
        <v>95</v>
      </c>
      <c r="AA6" s="99"/>
      <c r="AB6" s="99"/>
      <c r="AC6" s="99"/>
      <c r="AD6" s="99"/>
      <c r="AE6" s="99"/>
    </row>
    <row r="7" spans="1:31" x14ac:dyDescent="0.4">
      <c r="A7" s="99">
        <v>16100200</v>
      </c>
      <c r="B7" s="99">
        <v>410203954</v>
      </c>
      <c r="C7" s="99" t="s">
        <v>75</v>
      </c>
      <c r="D7" s="99" t="s">
        <v>76</v>
      </c>
      <c r="E7" s="99" t="s">
        <v>77</v>
      </c>
      <c r="F7" s="99" t="s">
        <v>78</v>
      </c>
      <c r="G7" s="99" t="s">
        <v>26</v>
      </c>
      <c r="H7" s="99" t="s">
        <v>79</v>
      </c>
      <c r="I7" s="101" t="s">
        <v>27</v>
      </c>
      <c r="J7" s="99">
        <v>505215956</v>
      </c>
      <c r="K7" s="99" t="s">
        <v>104</v>
      </c>
      <c r="L7" s="99" t="s">
        <v>105</v>
      </c>
      <c r="M7" s="99" t="s">
        <v>106</v>
      </c>
      <c r="N7" s="99" t="s">
        <v>28</v>
      </c>
      <c r="O7" s="99" t="s">
        <v>107</v>
      </c>
      <c r="P7" s="99">
        <v>18</v>
      </c>
      <c r="Q7" s="99"/>
      <c r="R7" s="99" t="s">
        <v>29</v>
      </c>
      <c r="S7" s="99" t="s">
        <v>30</v>
      </c>
      <c r="T7" s="99" t="s">
        <v>73</v>
      </c>
      <c r="U7" s="99" t="s">
        <v>85</v>
      </c>
      <c r="V7" s="99" t="s">
        <v>86</v>
      </c>
      <c r="W7" s="99" t="s">
        <v>43</v>
      </c>
      <c r="X7" s="99"/>
      <c r="Y7" s="99" t="s">
        <v>31</v>
      </c>
      <c r="Z7" s="99" t="s">
        <v>95</v>
      </c>
      <c r="AA7" s="99"/>
      <c r="AB7" s="99"/>
      <c r="AC7" s="99"/>
      <c r="AD7" s="99"/>
      <c r="AE7" s="99"/>
    </row>
    <row r="8" spans="1:31" x14ac:dyDescent="0.4">
      <c r="A8" s="99">
        <v>16100200</v>
      </c>
      <c r="B8" s="99">
        <v>410203954</v>
      </c>
      <c r="C8" s="99" t="s">
        <v>75</v>
      </c>
      <c r="D8" s="99" t="s">
        <v>76</v>
      </c>
      <c r="E8" s="99" t="s">
        <v>77</v>
      </c>
      <c r="F8" s="99" t="s">
        <v>78</v>
      </c>
      <c r="G8" s="99" t="s">
        <v>26</v>
      </c>
      <c r="H8" s="99" t="s">
        <v>79</v>
      </c>
      <c r="I8" s="101" t="s">
        <v>27</v>
      </c>
      <c r="J8" s="99">
        <v>500395344</v>
      </c>
      <c r="K8" s="99" t="s">
        <v>108</v>
      </c>
      <c r="L8" s="99" t="s">
        <v>109</v>
      </c>
      <c r="M8" s="99" t="s">
        <v>110</v>
      </c>
      <c r="N8" s="99" t="s">
        <v>28</v>
      </c>
      <c r="O8" s="99" t="s">
        <v>111</v>
      </c>
      <c r="P8" s="99">
        <v>17</v>
      </c>
      <c r="Q8" s="99"/>
      <c r="R8" s="99" t="s">
        <v>29</v>
      </c>
      <c r="S8" s="99" t="s">
        <v>30</v>
      </c>
      <c r="T8" s="99" t="s">
        <v>73</v>
      </c>
      <c r="U8" s="99" t="s">
        <v>85</v>
      </c>
      <c r="V8" s="99" t="s">
        <v>86</v>
      </c>
      <c r="W8" s="99" t="s">
        <v>44</v>
      </c>
      <c r="X8" s="99"/>
      <c r="Y8" s="99" t="s">
        <v>31</v>
      </c>
      <c r="Z8" s="99" t="s">
        <v>95</v>
      </c>
      <c r="AA8" s="99"/>
      <c r="AB8" s="99"/>
      <c r="AC8" s="99"/>
      <c r="AD8" s="99"/>
      <c r="AE8" s="99"/>
    </row>
    <row r="9" spans="1:31" x14ac:dyDescent="0.4">
      <c r="A9" s="99">
        <v>16100200</v>
      </c>
      <c r="B9" s="99">
        <v>410203954</v>
      </c>
      <c r="C9" s="99" t="s">
        <v>75</v>
      </c>
      <c r="D9" s="99" t="s">
        <v>76</v>
      </c>
      <c r="E9" s="99" t="s">
        <v>77</v>
      </c>
      <c r="F9" s="99" t="s">
        <v>78</v>
      </c>
      <c r="G9" s="99" t="s">
        <v>26</v>
      </c>
      <c r="H9" s="99" t="s">
        <v>79</v>
      </c>
      <c r="I9" s="101" t="s">
        <v>27</v>
      </c>
      <c r="J9" s="99">
        <v>505871254</v>
      </c>
      <c r="K9" s="99" t="s">
        <v>112</v>
      </c>
      <c r="L9" s="99" t="s">
        <v>113</v>
      </c>
      <c r="M9" s="99" t="s">
        <v>114</v>
      </c>
      <c r="N9" s="99" t="s">
        <v>28</v>
      </c>
      <c r="O9" s="99" t="s">
        <v>74</v>
      </c>
      <c r="P9" s="99">
        <v>17</v>
      </c>
      <c r="Q9" s="99"/>
      <c r="R9" s="99" t="s">
        <v>29</v>
      </c>
      <c r="S9" s="99" t="s">
        <v>30</v>
      </c>
      <c r="T9" s="99" t="s">
        <v>73</v>
      </c>
      <c r="U9" s="99" t="s">
        <v>85</v>
      </c>
      <c r="V9" s="99" t="s">
        <v>86</v>
      </c>
      <c r="W9" s="99" t="s">
        <v>44</v>
      </c>
      <c r="X9" s="99"/>
      <c r="Y9" s="99" t="s">
        <v>31</v>
      </c>
      <c r="Z9" s="99" t="s">
        <v>95</v>
      </c>
      <c r="AA9" s="99"/>
      <c r="AB9" s="99"/>
      <c r="AC9" s="99"/>
      <c r="AD9" s="99"/>
      <c r="AE9" s="99"/>
    </row>
    <row r="10" spans="1:31" x14ac:dyDescent="0.4">
      <c r="A10" s="99">
        <v>16100200</v>
      </c>
      <c r="B10" s="99">
        <v>410203954</v>
      </c>
      <c r="C10" s="99" t="s">
        <v>75</v>
      </c>
      <c r="D10" s="99" t="s">
        <v>76</v>
      </c>
      <c r="E10" s="99" t="s">
        <v>77</v>
      </c>
      <c r="F10" s="99" t="s">
        <v>78</v>
      </c>
      <c r="G10" s="99" t="s">
        <v>26</v>
      </c>
      <c r="H10" s="99" t="s">
        <v>79</v>
      </c>
      <c r="I10" s="101" t="s">
        <v>27</v>
      </c>
      <c r="J10" s="99">
        <v>506107366</v>
      </c>
      <c r="K10" s="99" t="s">
        <v>115</v>
      </c>
      <c r="L10" s="99" t="s">
        <v>116</v>
      </c>
      <c r="M10" s="99" t="s">
        <v>117</v>
      </c>
      <c r="N10" s="99" t="s">
        <v>28</v>
      </c>
      <c r="O10" s="99" t="s">
        <v>118</v>
      </c>
      <c r="P10" s="99">
        <v>17</v>
      </c>
      <c r="Q10" s="99"/>
      <c r="R10" s="99" t="s">
        <v>29</v>
      </c>
      <c r="S10" s="99" t="s">
        <v>30</v>
      </c>
      <c r="T10" s="99" t="s">
        <v>73</v>
      </c>
      <c r="U10" s="99" t="s">
        <v>85</v>
      </c>
      <c r="V10" s="99" t="s">
        <v>86</v>
      </c>
      <c r="W10" s="99" t="s">
        <v>44</v>
      </c>
      <c r="X10" s="99"/>
      <c r="Y10" s="99" t="s">
        <v>31</v>
      </c>
      <c r="Z10" s="99" t="s">
        <v>95</v>
      </c>
      <c r="AA10" s="99"/>
      <c r="AB10" s="99"/>
      <c r="AC10" s="99"/>
      <c r="AD10" s="99"/>
      <c r="AE10" s="99"/>
    </row>
    <row r="11" spans="1:31" x14ac:dyDescent="0.4">
      <c r="A11" s="99">
        <v>16100200</v>
      </c>
      <c r="B11" s="99">
        <v>410203954</v>
      </c>
      <c r="C11" s="99" t="s">
        <v>75</v>
      </c>
      <c r="D11" s="99" t="s">
        <v>76</v>
      </c>
      <c r="E11" s="99" t="s">
        <v>77</v>
      </c>
      <c r="F11" s="99" t="s">
        <v>78</v>
      </c>
      <c r="G11" s="99" t="s">
        <v>26</v>
      </c>
      <c r="H11" s="99" t="s">
        <v>79</v>
      </c>
      <c r="I11" s="101" t="s">
        <v>27</v>
      </c>
      <c r="J11" s="99">
        <v>505871370</v>
      </c>
      <c r="K11" s="99" t="s">
        <v>119</v>
      </c>
      <c r="L11" s="99" t="s">
        <v>120</v>
      </c>
      <c r="M11" s="99" t="s">
        <v>121</v>
      </c>
      <c r="N11" s="99" t="s">
        <v>28</v>
      </c>
      <c r="O11" s="99" t="s">
        <v>122</v>
      </c>
      <c r="P11" s="99">
        <v>17</v>
      </c>
      <c r="Q11" s="99"/>
      <c r="R11" s="99" t="s">
        <v>29</v>
      </c>
      <c r="S11" s="99" t="s">
        <v>30</v>
      </c>
      <c r="T11" s="99" t="s">
        <v>73</v>
      </c>
      <c r="U11" s="99" t="s">
        <v>85</v>
      </c>
      <c r="V11" s="99" t="s">
        <v>86</v>
      </c>
      <c r="W11" s="99" t="s">
        <v>44</v>
      </c>
      <c r="X11" s="99"/>
      <c r="Y11" s="99" t="s">
        <v>31</v>
      </c>
      <c r="Z11" s="99" t="s">
        <v>95</v>
      </c>
      <c r="AA11" s="99"/>
      <c r="AB11" s="99"/>
      <c r="AC11" s="99"/>
      <c r="AD11" s="99"/>
      <c r="AE11" s="99"/>
    </row>
    <row r="12" spans="1:31" x14ac:dyDescent="0.4">
      <c r="A12" s="99">
        <v>16100200</v>
      </c>
      <c r="B12" s="99">
        <v>410203954</v>
      </c>
      <c r="C12" s="99" t="s">
        <v>75</v>
      </c>
      <c r="D12" s="99" t="s">
        <v>76</v>
      </c>
      <c r="E12" s="99" t="s">
        <v>77</v>
      </c>
      <c r="F12" s="99" t="s">
        <v>78</v>
      </c>
      <c r="G12" s="99" t="s">
        <v>26</v>
      </c>
      <c r="H12" s="99" t="s">
        <v>79</v>
      </c>
      <c r="I12" s="101" t="s">
        <v>27</v>
      </c>
      <c r="J12" s="99">
        <v>501351988</v>
      </c>
      <c r="K12" s="99" t="s">
        <v>123</v>
      </c>
      <c r="L12" s="99" t="s">
        <v>124</v>
      </c>
      <c r="M12" s="99" t="s">
        <v>125</v>
      </c>
      <c r="N12" s="99" t="s">
        <v>28</v>
      </c>
      <c r="O12" s="99" t="s">
        <v>126</v>
      </c>
      <c r="P12" s="99">
        <v>17</v>
      </c>
      <c r="Q12" s="99"/>
      <c r="R12" s="99" t="s">
        <v>29</v>
      </c>
      <c r="S12" s="99" t="s">
        <v>30</v>
      </c>
      <c r="T12" s="99" t="s">
        <v>73</v>
      </c>
      <c r="U12" s="99" t="s">
        <v>85</v>
      </c>
      <c r="V12" s="99" t="s">
        <v>86</v>
      </c>
      <c r="W12" s="99" t="s">
        <v>44</v>
      </c>
      <c r="X12" s="99"/>
      <c r="Y12" s="99" t="s">
        <v>31</v>
      </c>
      <c r="Z12" s="99" t="s">
        <v>95</v>
      </c>
      <c r="AA12" s="99"/>
      <c r="AB12" s="99"/>
      <c r="AC12" s="99"/>
      <c r="AD12" s="99"/>
      <c r="AE12" s="99"/>
    </row>
    <row r="13" spans="1:31" x14ac:dyDescent="0.4">
      <c r="A13" s="99">
        <v>16100200</v>
      </c>
      <c r="B13" s="99">
        <v>410203954</v>
      </c>
      <c r="C13" s="99" t="s">
        <v>75</v>
      </c>
      <c r="D13" s="99" t="s">
        <v>76</v>
      </c>
      <c r="E13" s="99" t="s">
        <v>77</v>
      </c>
      <c r="F13" s="99" t="s">
        <v>78</v>
      </c>
      <c r="G13" s="99" t="s">
        <v>26</v>
      </c>
      <c r="H13" s="99" t="s">
        <v>79</v>
      </c>
      <c r="I13" s="101" t="s">
        <v>27</v>
      </c>
      <c r="J13" s="99">
        <v>503933945</v>
      </c>
      <c r="K13" s="99" t="s">
        <v>127</v>
      </c>
      <c r="L13" s="99" t="s">
        <v>128</v>
      </c>
      <c r="M13" s="99" t="s">
        <v>129</v>
      </c>
      <c r="N13" s="99" t="s">
        <v>28</v>
      </c>
      <c r="O13" s="99" t="s">
        <v>130</v>
      </c>
      <c r="P13" s="99">
        <v>16</v>
      </c>
      <c r="Q13" s="99"/>
      <c r="R13" s="99" t="s">
        <v>29</v>
      </c>
      <c r="S13" s="99" t="s">
        <v>30</v>
      </c>
      <c r="T13" s="99" t="s">
        <v>73</v>
      </c>
      <c r="U13" s="99" t="s">
        <v>85</v>
      </c>
      <c r="V13" s="99" t="s">
        <v>86</v>
      </c>
      <c r="W13" s="99" t="s">
        <v>45</v>
      </c>
      <c r="X13" s="99"/>
      <c r="Y13" s="99" t="s">
        <v>31</v>
      </c>
      <c r="Z13" s="99" t="s">
        <v>95</v>
      </c>
      <c r="AA13" s="99"/>
      <c r="AB13" s="99"/>
      <c r="AC13" s="99"/>
      <c r="AD13" s="99"/>
      <c r="AE13" s="99"/>
    </row>
    <row r="14" spans="1:31" x14ac:dyDescent="0.4">
      <c r="A14" s="99">
        <v>16100200</v>
      </c>
      <c r="B14" s="99">
        <v>410203954</v>
      </c>
      <c r="C14" s="99" t="s">
        <v>75</v>
      </c>
      <c r="D14" s="99" t="s">
        <v>76</v>
      </c>
      <c r="E14" s="99" t="s">
        <v>77</v>
      </c>
      <c r="F14" s="99" t="s">
        <v>78</v>
      </c>
      <c r="G14" s="99" t="s">
        <v>26</v>
      </c>
      <c r="H14" s="99" t="s">
        <v>79</v>
      </c>
      <c r="I14" s="101" t="s">
        <v>27</v>
      </c>
      <c r="J14" s="99">
        <v>507095483</v>
      </c>
      <c r="K14" s="99" t="s">
        <v>131</v>
      </c>
      <c r="L14" s="99" t="s">
        <v>132</v>
      </c>
      <c r="M14" s="99" t="s">
        <v>133</v>
      </c>
      <c r="N14" s="99" t="s">
        <v>28</v>
      </c>
      <c r="O14" s="99" t="s">
        <v>134</v>
      </c>
      <c r="P14" s="99">
        <v>16</v>
      </c>
      <c r="Q14" s="99"/>
      <c r="R14" s="99" t="s">
        <v>29</v>
      </c>
      <c r="S14" s="99" t="s">
        <v>30</v>
      </c>
      <c r="T14" s="99" t="s">
        <v>73</v>
      </c>
      <c r="U14" s="99" t="s">
        <v>135</v>
      </c>
      <c r="V14" s="99" t="s">
        <v>86</v>
      </c>
      <c r="W14" s="99" t="s">
        <v>45</v>
      </c>
      <c r="X14" s="99"/>
      <c r="Y14" s="99" t="s">
        <v>31</v>
      </c>
      <c r="Z14" s="99" t="s">
        <v>136</v>
      </c>
      <c r="AA14" s="99"/>
      <c r="AB14" s="99"/>
      <c r="AC14" s="99"/>
      <c r="AD14" s="99"/>
      <c r="AE14" s="99"/>
    </row>
    <row r="15" spans="1:31" x14ac:dyDescent="0.4">
      <c r="A15" s="99">
        <v>16100200</v>
      </c>
      <c r="B15" s="99">
        <v>410203954</v>
      </c>
      <c r="C15" s="99" t="s">
        <v>75</v>
      </c>
      <c r="D15" s="99" t="s">
        <v>76</v>
      </c>
      <c r="E15" s="99" t="s">
        <v>77</v>
      </c>
      <c r="F15" s="99" t="s">
        <v>78</v>
      </c>
      <c r="G15" s="99" t="s">
        <v>26</v>
      </c>
      <c r="H15" s="99" t="s">
        <v>79</v>
      </c>
      <c r="I15" s="101" t="s">
        <v>27</v>
      </c>
      <c r="J15" s="99">
        <v>507433983</v>
      </c>
      <c r="K15" s="99" t="s">
        <v>137</v>
      </c>
      <c r="L15" s="99" t="s">
        <v>138</v>
      </c>
      <c r="M15" s="99" t="s">
        <v>139</v>
      </c>
      <c r="N15" s="99" t="s">
        <v>34</v>
      </c>
      <c r="O15" s="99" t="s">
        <v>140</v>
      </c>
      <c r="P15" s="99">
        <v>18</v>
      </c>
      <c r="Q15" s="99"/>
      <c r="R15" s="99" t="s">
        <v>29</v>
      </c>
      <c r="S15" s="99" t="s">
        <v>30</v>
      </c>
      <c r="T15" s="99" t="s">
        <v>73</v>
      </c>
      <c r="U15" s="99" t="s">
        <v>85</v>
      </c>
      <c r="V15" s="99" t="s">
        <v>86</v>
      </c>
      <c r="W15" s="99" t="s">
        <v>43</v>
      </c>
      <c r="X15" s="99"/>
      <c r="Y15" s="99" t="s">
        <v>31</v>
      </c>
      <c r="Z15" s="99" t="s">
        <v>95</v>
      </c>
      <c r="AA15" s="99"/>
      <c r="AB15" s="99"/>
      <c r="AC15" s="99"/>
      <c r="AD15" s="99"/>
      <c r="AE15" s="99"/>
    </row>
    <row r="16" spans="1:31" x14ac:dyDescent="0.4">
      <c r="A16" s="99">
        <v>16100200</v>
      </c>
      <c r="B16" s="99">
        <v>410203954</v>
      </c>
      <c r="C16" s="99" t="s">
        <v>75</v>
      </c>
      <c r="D16" s="99" t="s">
        <v>76</v>
      </c>
      <c r="E16" s="99" t="s">
        <v>77</v>
      </c>
      <c r="F16" s="99" t="s">
        <v>78</v>
      </c>
      <c r="G16" s="99" t="s">
        <v>26</v>
      </c>
      <c r="H16" s="99" t="s">
        <v>79</v>
      </c>
      <c r="I16" s="101" t="s">
        <v>27</v>
      </c>
      <c r="J16" s="99">
        <v>507434075</v>
      </c>
      <c r="K16" s="99" t="s">
        <v>141</v>
      </c>
      <c r="L16" s="99" t="s">
        <v>142</v>
      </c>
      <c r="M16" s="99" t="s">
        <v>143</v>
      </c>
      <c r="N16" s="99" t="s">
        <v>34</v>
      </c>
      <c r="O16" s="99" t="s">
        <v>144</v>
      </c>
      <c r="P16" s="99">
        <v>18</v>
      </c>
      <c r="Q16" s="99"/>
      <c r="R16" s="99" t="s">
        <v>29</v>
      </c>
      <c r="S16" s="99" t="s">
        <v>30</v>
      </c>
      <c r="T16" s="99" t="s">
        <v>73</v>
      </c>
      <c r="U16" s="99" t="s">
        <v>85</v>
      </c>
      <c r="V16" s="99" t="s">
        <v>86</v>
      </c>
      <c r="W16" s="99" t="s">
        <v>43</v>
      </c>
      <c r="X16" s="99"/>
      <c r="Y16" s="99" t="s">
        <v>31</v>
      </c>
      <c r="Z16" s="99" t="s">
        <v>95</v>
      </c>
      <c r="AA16" s="99"/>
      <c r="AB16" s="99"/>
      <c r="AC16" s="99"/>
      <c r="AD16" s="99"/>
      <c r="AE16" s="99"/>
    </row>
    <row r="17" spans="1:31" x14ac:dyDescent="0.4">
      <c r="A17" s="99">
        <v>16100200</v>
      </c>
      <c r="B17" s="99">
        <v>410203954</v>
      </c>
      <c r="C17" s="99" t="s">
        <v>75</v>
      </c>
      <c r="D17" s="99" t="s">
        <v>76</v>
      </c>
      <c r="E17" s="99" t="s">
        <v>77</v>
      </c>
      <c r="F17" s="99" t="s">
        <v>78</v>
      </c>
      <c r="G17" s="99" t="s">
        <v>26</v>
      </c>
      <c r="H17" s="99" t="s">
        <v>79</v>
      </c>
      <c r="I17" s="101" t="s">
        <v>27</v>
      </c>
      <c r="J17" s="99">
        <v>507433993</v>
      </c>
      <c r="K17" s="99" t="s">
        <v>145</v>
      </c>
      <c r="L17" s="99" t="s">
        <v>146</v>
      </c>
      <c r="M17" s="99" t="s">
        <v>147</v>
      </c>
      <c r="N17" s="99" t="s">
        <v>34</v>
      </c>
      <c r="O17" s="99" t="s">
        <v>148</v>
      </c>
      <c r="P17" s="99">
        <v>18</v>
      </c>
      <c r="Q17" s="99"/>
      <c r="R17" s="99" t="s">
        <v>29</v>
      </c>
      <c r="S17" s="99" t="s">
        <v>30</v>
      </c>
      <c r="T17" s="99" t="s">
        <v>73</v>
      </c>
      <c r="U17" s="99" t="s">
        <v>85</v>
      </c>
      <c r="V17" s="99" t="s">
        <v>86</v>
      </c>
      <c r="W17" s="99" t="s">
        <v>43</v>
      </c>
      <c r="X17" s="99"/>
      <c r="Y17" s="99" t="s">
        <v>31</v>
      </c>
      <c r="Z17" s="99" t="s">
        <v>95</v>
      </c>
      <c r="AA17" s="99"/>
      <c r="AB17" s="99"/>
      <c r="AC17" s="99"/>
      <c r="AD17" s="99"/>
      <c r="AE17" s="99"/>
    </row>
    <row r="18" spans="1:31" x14ac:dyDescent="0.4">
      <c r="A18" s="99">
        <v>16100200</v>
      </c>
      <c r="B18" s="99">
        <v>410203954</v>
      </c>
      <c r="C18" s="99" t="s">
        <v>75</v>
      </c>
      <c r="D18" s="99" t="s">
        <v>76</v>
      </c>
      <c r="E18" s="99" t="s">
        <v>77</v>
      </c>
      <c r="F18" s="99" t="s">
        <v>78</v>
      </c>
      <c r="G18" s="99" t="s">
        <v>26</v>
      </c>
      <c r="H18" s="99" t="s">
        <v>79</v>
      </c>
      <c r="I18" s="101" t="s">
        <v>27</v>
      </c>
      <c r="J18" s="99">
        <v>506110804</v>
      </c>
      <c r="K18" s="99" t="s">
        <v>149</v>
      </c>
      <c r="L18" s="99" t="s">
        <v>150</v>
      </c>
      <c r="M18" s="99" t="s">
        <v>151</v>
      </c>
      <c r="N18" s="99" t="s">
        <v>34</v>
      </c>
      <c r="O18" s="99" t="s">
        <v>152</v>
      </c>
      <c r="P18" s="99">
        <v>17</v>
      </c>
      <c r="Q18" s="99"/>
      <c r="R18" s="99" t="s">
        <v>29</v>
      </c>
      <c r="S18" s="99" t="s">
        <v>30</v>
      </c>
      <c r="T18" s="99" t="s">
        <v>73</v>
      </c>
      <c r="U18" s="99" t="s">
        <v>85</v>
      </c>
      <c r="V18" s="99" t="s">
        <v>86</v>
      </c>
      <c r="W18" s="99" t="s">
        <v>44</v>
      </c>
      <c r="X18" s="99"/>
      <c r="Y18" s="99" t="s">
        <v>31</v>
      </c>
      <c r="Z18" s="99" t="s">
        <v>95</v>
      </c>
      <c r="AA18" s="99"/>
      <c r="AB18" s="99"/>
      <c r="AC18" s="99"/>
      <c r="AD18" s="99"/>
      <c r="AE18" s="99"/>
    </row>
    <row r="19" spans="1:31" x14ac:dyDescent="0.4">
      <c r="I19" s="102"/>
    </row>
    <row r="20" spans="1:31" x14ac:dyDescent="0.4">
      <c r="A20" s="100" t="s">
        <v>39</v>
      </c>
      <c r="B20" s="100" t="s">
        <v>153</v>
      </c>
    </row>
  </sheetData>
  <phoneticPr fontId="1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F40"/>
  <sheetViews>
    <sheetView workbookViewId="0">
      <selection activeCell="B4" sqref="B4:B8"/>
    </sheetView>
  </sheetViews>
  <sheetFormatPr defaultRowHeight="15.75" x14ac:dyDescent="0.4"/>
  <cols>
    <col min="1" max="1" width="14.5" style="1" bestFit="1" customWidth="1"/>
    <col min="2" max="2" width="16" style="1" customWidth="1"/>
    <col min="3" max="4" width="7.625" style="1" customWidth="1"/>
    <col min="5" max="5" width="27.5" style="1" bestFit="1" customWidth="1"/>
    <col min="6" max="6" width="11.875" style="1" bestFit="1" customWidth="1"/>
    <col min="7" max="16384" width="9" style="1"/>
  </cols>
  <sheetData>
    <row r="1" spans="1:6" x14ac:dyDescent="0.4">
      <c r="A1" s="34" t="s">
        <v>57</v>
      </c>
      <c r="B1" s="1" t="s">
        <v>52</v>
      </c>
    </row>
    <row r="2" spans="1:6" x14ac:dyDescent="0.4">
      <c r="A2" s="7" t="s">
        <v>58</v>
      </c>
      <c r="B2" s="2" t="s">
        <v>53</v>
      </c>
      <c r="C2" s="2"/>
      <c r="D2" s="2"/>
      <c r="E2" s="2"/>
      <c r="F2" s="2"/>
    </row>
    <row r="3" spans="1:6" ht="16.5" thickBot="1" x14ac:dyDescent="0.45">
      <c r="A3" s="85" t="s">
        <v>59</v>
      </c>
      <c r="B3" s="1" t="s">
        <v>65</v>
      </c>
    </row>
    <row r="4" spans="1:6" x14ac:dyDescent="0.4">
      <c r="A4" s="4" t="s">
        <v>47</v>
      </c>
      <c r="B4" s="35" t="s">
        <v>46</v>
      </c>
      <c r="C4" s="36"/>
      <c r="D4" s="37"/>
    </row>
    <row r="5" spans="1:6" x14ac:dyDescent="0.4">
      <c r="A5" s="5" t="s">
        <v>48</v>
      </c>
      <c r="B5" s="94" t="str">
        <f>IF(ISBLANK($A$11),"",IFERROR(INDEX(日卓協登録情報!$C:$C,MATCH(VALUE($A11&amp;""),日卓協登録情報!$J:$J,0)),"-"))</f>
        <v>新潟県立高田高等学校</v>
      </c>
      <c r="C5" s="95"/>
      <c r="D5" s="96"/>
    </row>
    <row r="6" spans="1:6" x14ac:dyDescent="0.4">
      <c r="A6" s="5" t="s">
        <v>49</v>
      </c>
      <c r="B6" s="38" t="s">
        <v>54</v>
      </c>
      <c r="C6" s="39"/>
      <c r="D6" s="40"/>
    </row>
    <row r="7" spans="1:6" x14ac:dyDescent="0.4">
      <c r="A7" s="5" t="s">
        <v>50</v>
      </c>
      <c r="B7" s="41" t="s">
        <v>55</v>
      </c>
      <c r="C7" s="42"/>
      <c r="D7" s="43"/>
    </row>
    <row r="8" spans="1:6" ht="16.5" thickBot="1" x14ac:dyDescent="0.45">
      <c r="A8" s="6" t="s">
        <v>51</v>
      </c>
      <c r="B8" s="44" t="s">
        <v>156</v>
      </c>
      <c r="C8" s="45"/>
      <c r="D8" s="46"/>
    </row>
    <row r="9" spans="1:6" ht="16.5" thickBot="1" x14ac:dyDescent="0.45">
      <c r="E9" s="63" t="s">
        <v>154</v>
      </c>
      <c r="F9" s="103">
        <v>100</v>
      </c>
    </row>
    <row r="10" spans="1:6" x14ac:dyDescent="0.4">
      <c r="A10" s="69" t="s">
        <v>2</v>
      </c>
      <c r="B10" s="70" t="s">
        <v>1</v>
      </c>
      <c r="C10" s="70" t="s">
        <v>4</v>
      </c>
      <c r="D10" s="70" t="s">
        <v>41</v>
      </c>
      <c r="E10" s="71" t="s">
        <v>42</v>
      </c>
      <c r="F10" s="64" t="s">
        <v>155</v>
      </c>
    </row>
    <row r="11" spans="1:6" x14ac:dyDescent="0.4">
      <c r="A11" s="72">
        <v>500152287</v>
      </c>
      <c r="B11" s="86" t="str">
        <f>IFERROR(INDEX(日卓協登録情報!K:K,MATCH(VALUE($A11&amp;""),日卓協登録情報!$J:$J,0)),"-")</f>
        <v>足利 衆</v>
      </c>
      <c r="C11" s="87" t="str">
        <f>IFERROR(INDEX(日卓協登録情報!N:N,MATCH(VALUE($A11&amp;""),日卓協登録情報!$J:$J,0)),"")</f>
        <v>男性</v>
      </c>
      <c r="D11" s="87">
        <f>IFERROR(INDEX(日卓協登録情報!W:W,MATCH(VALUE($A11&amp;""),日卓協登録情報!$J:$J,0)),"")</f>
        <v>0</v>
      </c>
      <c r="E11" s="73"/>
      <c r="F11" s="65"/>
    </row>
    <row r="12" spans="1:6" x14ac:dyDescent="0.4">
      <c r="A12" s="74">
        <v>500152293</v>
      </c>
      <c r="B12" s="88" t="str">
        <f>IFERROR(INDEX(日卓協登録情報!K:K,MATCH(VALUE($A12&amp;""),日卓協登録情報!$J:$J,0)),"-")</f>
        <v>大瀧 研司</v>
      </c>
      <c r="C12" s="89" t="str">
        <f>IFERROR(INDEX(日卓協登録情報!N:N,MATCH(VALUE($A12&amp;""),日卓協登録情報!$J:$J,0)),"")</f>
        <v>男性</v>
      </c>
      <c r="D12" s="89">
        <f>IFERROR(INDEX(日卓協登録情報!W:W,MATCH(VALUE($A12&amp;""),日卓協登録情報!$J:$J,0)),"")</f>
        <v>0</v>
      </c>
      <c r="E12" s="75"/>
      <c r="F12" s="66"/>
    </row>
    <row r="13" spans="1:6" x14ac:dyDescent="0.4">
      <c r="A13" s="74">
        <v>505086820</v>
      </c>
      <c r="B13" s="88" t="str">
        <f>IFERROR(INDEX(日卓協登録情報!K:K,MATCH(VALUE($A13&amp;""),日卓協登録情報!$J:$J,0)),"-")</f>
        <v>手塚 暖稀</v>
      </c>
      <c r="C13" s="89" t="str">
        <f>IFERROR(INDEX(日卓協登録情報!N:N,MATCH(VALUE($A13&amp;""),日卓協登録情報!$J:$J,0)),"")</f>
        <v>男性</v>
      </c>
      <c r="D13" s="89" t="str">
        <f>IFERROR(INDEX(日卓協登録情報!W:W,MATCH(VALUE($A13&amp;""),日卓協登録情報!$J:$J,0)),"")</f>
        <v>3年生</v>
      </c>
      <c r="E13" s="75"/>
      <c r="F13" s="66"/>
    </row>
    <row r="14" spans="1:6" x14ac:dyDescent="0.4">
      <c r="A14" s="76">
        <v>505442379</v>
      </c>
      <c r="B14" s="88" t="str">
        <f>IFERROR(INDEX(日卓協登録情報!K:K,MATCH(VALUE($A14&amp;""),日卓協登録情報!$J:$J,0)),"-")</f>
        <v>山本 嵩貴</v>
      </c>
      <c r="C14" s="89" t="str">
        <f>IFERROR(INDEX(日卓協登録情報!N:N,MATCH(VALUE($A14&amp;""),日卓協登録情報!$J:$J,0)),"")</f>
        <v>男性</v>
      </c>
      <c r="D14" s="89" t="str">
        <f>IFERROR(INDEX(日卓協登録情報!W:W,MATCH(VALUE($A14&amp;""),日卓協登録情報!$J:$J,0)),"")</f>
        <v>3年生</v>
      </c>
      <c r="E14" s="75"/>
      <c r="F14" s="66"/>
    </row>
    <row r="15" spans="1:6" x14ac:dyDescent="0.4">
      <c r="A15" s="77">
        <v>505215926</v>
      </c>
      <c r="B15" s="90" t="str">
        <f>IFERROR(INDEX(日卓協登録情報!K:K,MATCH(VALUE($A15&amp;""),日卓協登録情報!$J:$J,0)),"-")</f>
        <v>窪田 智人</v>
      </c>
      <c r="C15" s="91" t="str">
        <f>IFERROR(INDEX(日卓協登録情報!N:N,MATCH(VALUE($A15&amp;""),日卓協登録情報!$J:$J,0)),"")</f>
        <v>男性</v>
      </c>
      <c r="D15" s="91" t="str">
        <f>IFERROR(INDEX(日卓協登録情報!W:W,MATCH(VALUE($A15&amp;""),日卓協登録情報!$J:$J,0)),"")</f>
        <v>3年生</v>
      </c>
      <c r="E15" s="78"/>
      <c r="F15" s="67"/>
    </row>
    <row r="16" spans="1:6" x14ac:dyDescent="0.4">
      <c r="A16" s="79">
        <v>505215956</v>
      </c>
      <c r="B16" s="86" t="str">
        <f>IFERROR(INDEX(日卓協登録情報!K:K,MATCH(VALUE($A16&amp;""),日卓協登録情報!$J:$J,0)),"-")</f>
        <v>齋藤 諒</v>
      </c>
      <c r="C16" s="87" t="str">
        <f>IFERROR(INDEX(日卓協登録情報!N:N,MATCH(VALUE($A16&amp;""),日卓協登録情報!$J:$J,0)),"")</f>
        <v>男性</v>
      </c>
      <c r="D16" s="87" t="str">
        <f>IFERROR(INDEX(日卓協登録情報!W:W,MATCH(VALUE($A16&amp;""),日卓協登録情報!$J:$J,0)),"")</f>
        <v>3年生</v>
      </c>
      <c r="E16" s="73"/>
      <c r="F16" s="65"/>
    </row>
    <row r="17" spans="1:6" x14ac:dyDescent="0.4">
      <c r="A17" s="76">
        <v>500395344</v>
      </c>
      <c r="B17" s="88" t="str">
        <f>IFERROR(INDEX(日卓協登録情報!K:K,MATCH(VALUE($A17&amp;""),日卓協登録情報!$J:$J,0)),"-")</f>
        <v>佐藤 幸弥</v>
      </c>
      <c r="C17" s="89" t="str">
        <f>IFERROR(INDEX(日卓協登録情報!N:N,MATCH(VALUE($A17&amp;""),日卓協登録情報!$J:$J,0)),"")</f>
        <v>男性</v>
      </c>
      <c r="D17" s="89" t="str">
        <f>IFERROR(INDEX(日卓協登録情報!W:W,MATCH(VALUE($A17&amp;""),日卓協登録情報!$J:$J,0)),"")</f>
        <v>2年生</v>
      </c>
      <c r="E17" s="75"/>
      <c r="F17" s="66">
        <v>1</v>
      </c>
    </row>
    <row r="18" spans="1:6" x14ac:dyDescent="0.4">
      <c r="A18" s="76">
        <v>505871254</v>
      </c>
      <c r="B18" s="88" t="str">
        <f>IFERROR(INDEX(日卓協登録情報!K:K,MATCH(VALUE($A18&amp;""),日卓協登録情報!$J:$J,0)),"-")</f>
        <v>古澤 周大</v>
      </c>
      <c r="C18" s="89" t="str">
        <f>IFERROR(INDEX(日卓協登録情報!N:N,MATCH(VALUE($A18&amp;""),日卓協登録情報!$J:$J,0)),"")</f>
        <v>男性</v>
      </c>
      <c r="D18" s="89" t="str">
        <f>IFERROR(INDEX(日卓協登録情報!W:W,MATCH(VALUE($A18&amp;""),日卓協登録情報!$J:$J,0)),"")</f>
        <v>2年生</v>
      </c>
      <c r="E18" s="75"/>
      <c r="F18" s="66">
        <v>7</v>
      </c>
    </row>
    <row r="19" spans="1:6" x14ac:dyDescent="0.4">
      <c r="A19" s="76">
        <v>506107366</v>
      </c>
      <c r="B19" s="88" t="str">
        <f>IFERROR(INDEX(日卓協登録情報!K:K,MATCH(VALUE($A19&amp;""),日卓協登録情報!$J:$J,0)),"-")</f>
        <v>城川 陽希</v>
      </c>
      <c r="C19" s="89" t="str">
        <f>IFERROR(INDEX(日卓協登録情報!N:N,MATCH(VALUE($A19&amp;""),日卓協登録情報!$J:$J,0)),"")</f>
        <v>男性</v>
      </c>
      <c r="D19" s="89" t="str">
        <f>IFERROR(INDEX(日卓協登録情報!W:W,MATCH(VALUE($A19&amp;""),日卓協登録情報!$J:$J,0)),"")</f>
        <v>2年生</v>
      </c>
      <c r="E19" s="75"/>
      <c r="F19" s="66">
        <v>4</v>
      </c>
    </row>
    <row r="20" spans="1:6" x14ac:dyDescent="0.4">
      <c r="A20" s="77">
        <v>505871370</v>
      </c>
      <c r="B20" s="90" t="str">
        <f>IFERROR(INDEX(日卓協登録情報!K:K,MATCH(VALUE($A20&amp;""),日卓協登録情報!$J:$J,0)),"-")</f>
        <v>西田 拓未</v>
      </c>
      <c r="C20" s="91" t="str">
        <f>IFERROR(INDEX(日卓協登録情報!N:N,MATCH(VALUE($A20&amp;""),日卓協登録情報!$J:$J,0)),"")</f>
        <v>男性</v>
      </c>
      <c r="D20" s="91" t="str">
        <f>IFERROR(INDEX(日卓協登録情報!W:W,MATCH(VALUE($A20&amp;""),日卓協登録情報!$J:$J,0)),"")</f>
        <v>2年生</v>
      </c>
      <c r="E20" s="78"/>
      <c r="F20" s="67">
        <v>2</v>
      </c>
    </row>
    <row r="21" spans="1:6" x14ac:dyDescent="0.4">
      <c r="A21" s="79">
        <v>501351988</v>
      </c>
      <c r="B21" s="86" t="str">
        <f>IFERROR(INDEX(日卓協登録情報!K:K,MATCH(VALUE($A21&amp;""),日卓協登録情報!$J:$J,0)),"-")</f>
        <v>田中 佑樹</v>
      </c>
      <c r="C21" s="87" t="str">
        <f>IFERROR(INDEX(日卓協登録情報!N:N,MATCH(VALUE($A21&amp;""),日卓協登録情報!$J:$J,0)),"")</f>
        <v>男性</v>
      </c>
      <c r="D21" s="87" t="str">
        <f>IFERROR(INDEX(日卓協登録情報!W:W,MATCH(VALUE($A21&amp;""),日卓協登録情報!$J:$J,0)),"")</f>
        <v>2年生</v>
      </c>
      <c r="E21" s="73"/>
      <c r="F21" s="65">
        <v>3</v>
      </c>
    </row>
    <row r="22" spans="1:6" x14ac:dyDescent="0.4">
      <c r="A22" s="76">
        <v>503933945</v>
      </c>
      <c r="B22" s="88" t="str">
        <f>IFERROR(INDEX(日卓協登録情報!K:K,MATCH(VALUE($A22&amp;""),日卓協登録情報!$J:$J,0)),"-")</f>
        <v>長野 真水</v>
      </c>
      <c r="C22" s="89" t="str">
        <f>IFERROR(INDEX(日卓協登録情報!N:N,MATCH(VALUE($A22&amp;""),日卓協登録情報!$J:$J,0)),"")</f>
        <v>男性</v>
      </c>
      <c r="D22" s="89" t="str">
        <f>IFERROR(INDEX(日卓協登録情報!W:W,MATCH(VALUE($A22&amp;""),日卓協登録情報!$J:$J,0)),"")</f>
        <v>1年生</v>
      </c>
      <c r="E22" s="75"/>
      <c r="F22" s="66">
        <v>5</v>
      </c>
    </row>
    <row r="23" spans="1:6" x14ac:dyDescent="0.4">
      <c r="A23" s="76">
        <v>507095483</v>
      </c>
      <c r="B23" s="88" t="str">
        <f>IFERROR(INDEX(日卓協登録情報!K:K,MATCH(VALUE($A23&amp;""),日卓協登録情報!$J:$J,0)),"-")</f>
        <v>岩島 匠海</v>
      </c>
      <c r="C23" s="89" t="str">
        <f>IFERROR(INDEX(日卓協登録情報!N:N,MATCH(VALUE($A23&amp;""),日卓協登録情報!$J:$J,0)),"")</f>
        <v>男性</v>
      </c>
      <c r="D23" s="89" t="str">
        <f>IFERROR(INDEX(日卓協登録情報!W:W,MATCH(VALUE($A23&amp;""),日卓協登録情報!$J:$J,0)),"")</f>
        <v>1年生</v>
      </c>
      <c r="E23" s="75"/>
      <c r="F23" s="66">
        <v>8</v>
      </c>
    </row>
    <row r="24" spans="1:6" x14ac:dyDescent="0.4">
      <c r="A24" s="76">
        <v>507433983</v>
      </c>
      <c r="B24" s="88" t="str">
        <f>IFERROR(INDEX(日卓協登録情報!K:K,MATCH(VALUE($A24&amp;""),日卓協登録情報!$J:$J,0)),"-")</f>
        <v>石黒 美月</v>
      </c>
      <c r="C24" s="89" t="str">
        <f>IFERROR(INDEX(日卓協登録情報!N:N,MATCH(VALUE($A24&amp;""),日卓協登録情報!$J:$J,0)),"")</f>
        <v>女性</v>
      </c>
      <c r="D24" s="89" t="str">
        <f>IFERROR(INDEX(日卓協登録情報!W:W,MATCH(VALUE($A24&amp;""),日卓協登録情報!$J:$J,0)),"")</f>
        <v>3年生</v>
      </c>
      <c r="E24" s="75"/>
      <c r="F24" s="66"/>
    </row>
    <row r="25" spans="1:6" x14ac:dyDescent="0.4">
      <c r="A25" s="77">
        <v>507434075</v>
      </c>
      <c r="B25" s="90" t="str">
        <f>IFERROR(INDEX(日卓協登録情報!K:K,MATCH(VALUE($A25&amp;""),日卓協登録情報!$J:$J,0)),"-")</f>
        <v>安井 杏織</v>
      </c>
      <c r="C25" s="91" t="str">
        <f>IFERROR(INDEX(日卓協登録情報!N:N,MATCH(VALUE($A25&amp;""),日卓協登録情報!$J:$J,0)),"")</f>
        <v>女性</v>
      </c>
      <c r="D25" s="91" t="str">
        <f>IFERROR(INDEX(日卓協登録情報!W:W,MATCH(VALUE($A25&amp;""),日卓協登録情報!$J:$J,0)),"")</f>
        <v>3年生</v>
      </c>
      <c r="E25" s="78"/>
      <c r="F25" s="67"/>
    </row>
    <row r="26" spans="1:6" x14ac:dyDescent="0.4">
      <c r="A26" s="79">
        <v>507433993</v>
      </c>
      <c r="B26" s="86" t="str">
        <f>IFERROR(INDEX(日卓協登録情報!K:K,MATCH(VALUE($A26&amp;""),日卓協登録情報!$J:$J,0)),"-")</f>
        <v>小林 鈴</v>
      </c>
      <c r="C26" s="87" t="str">
        <f>IFERROR(INDEX(日卓協登録情報!N:N,MATCH(VALUE($A26&amp;""),日卓協登録情報!$J:$J,0)),"")</f>
        <v>女性</v>
      </c>
      <c r="D26" s="87" t="str">
        <f>IFERROR(INDEX(日卓協登録情報!W:W,MATCH(VALUE($A26&amp;""),日卓協登録情報!$J:$J,0)),"")</f>
        <v>3年生</v>
      </c>
      <c r="E26" s="73"/>
      <c r="F26" s="65"/>
    </row>
    <row r="27" spans="1:6" x14ac:dyDescent="0.4">
      <c r="A27" s="76">
        <v>506110804</v>
      </c>
      <c r="B27" s="88" t="str">
        <f>IFERROR(INDEX(日卓協登録情報!K:K,MATCH(VALUE($A27&amp;""),日卓協登録情報!$J:$J,0)),"-")</f>
        <v>瀧沢 日菜</v>
      </c>
      <c r="C27" s="89" t="str">
        <f>IFERROR(INDEX(日卓協登録情報!N:N,MATCH(VALUE($A27&amp;""),日卓協登録情報!$J:$J,0)),"")</f>
        <v>女性</v>
      </c>
      <c r="D27" s="89" t="str">
        <f>IFERROR(INDEX(日卓協登録情報!W:W,MATCH(VALUE($A27&amp;""),日卓協登録情報!$J:$J,0)),"")</f>
        <v>2年生</v>
      </c>
      <c r="E27" s="75"/>
      <c r="F27" s="66">
        <v>6</v>
      </c>
    </row>
    <row r="28" spans="1:6" x14ac:dyDescent="0.4">
      <c r="A28" s="76"/>
      <c r="B28" s="88" t="str">
        <f>IFERROR(INDEX(日卓協登録情報!K:K,MATCH(VALUE($A28&amp;""),日卓協登録情報!$J:$J,0)),"-")</f>
        <v>-</v>
      </c>
      <c r="C28" s="89" t="str">
        <f>IFERROR(INDEX(日卓協登録情報!N:N,MATCH(VALUE($A28&amp;""),日卓協登録情報!$J:$J,0)),"")</f>
        <v/>
      </c>
      <c r="D28" s="89" t="str">
        <f>IFERROR(INDEX(日卓協登録情報!W:W,MATCH(VALUE($A28&amp;""),日卓協登録情報!$J:$J,0)),"")</f>
        <v/>
      </c>
      <c r="E28" s="75"/>
      <c r="F28" s="66"/>
    </row>
    <row r="29" spans="1:6" x14ac:dyDescent="0.4">
      <c r="A29" s="76"/>
      <c r="B29" s="88" t="str">
        <f>IFERROR(INDEX(日卓協登録情報!K:K,MATCH(VALUE($A29&amp;""),日卓協登録情報!$J:$J,0)),"-")</f>
        <v>-</v>
      </c>
      <c r="C29" s="89" t="str">
        <f>IFERROR(INDEX(日卓協登録情報!N:N,MATCH(VALUE($A29&amp;""),日卓協登録情報!$J:$J,0)),"")</f>
        <v/>
      </c>
      <c r="D29" s="89" t="str">
        <f>IFERROR(INDEX(日卓協登録情報!W:W,MATCH(VALUE($A29&amp;""),日卓協登録情報!$J:$J,0)),"")</f>
        <v/>
      </c>
      <c r="E29" s="75"/>
      <c r="F29" s="66"/>
    </row>
    <row r="30" spans="1:6" x14ac:dyDescent="0.4">
      <c r="A30" s="77"/>
      <c r="B30" s="90" t="str">
        <f>IFERROR(INDEX(日卓協登録情報!K:K,MATCH(VALUE($A30&amp;""),日卓協登録情報!$J:$J,0)),"-")</f>
        <v>-</v>
      </c>
      <c r="C30" s="91" t="str">
        <f>IFERROR(INDEX(日卓協登録情報!N:N,MATCH(VALUE($A30&amp;""),日卓協登録情報!$J:$J,0)),"")</f>
        <v/>
      </c>
      <c r="D30" s="91" t="str">
        <f>IFERROR(INDEX(日卓協登録情報!W:W,MATCH(VALUE($A30&amp;""),日卓協登録情報!$J:$J,0)),"")</f>
        <v/>
      </c>
      <c r="E30" s="78"/>
      <c r="F30" s="67"/>
    </row>
    <row r="31" spans="1:6" x14ac:dyDescent="0.4">
      <c r="A31" s="79"/>
      <c r="B31" s="86" t="str">
        <f>IFERROR(INDEX(日卓協登録情報!K:K,MATCH(VALUE($A31&amp;""),日卓協登録情報!$J:$J,0)),"-")</f>
        <v>-</v>
      </c>
      <c r="C31" s="87" t="str">
        <f>IFERROR(INDEX(日卓協登録情報!N:N,MATCH(VALUE($A31&amp;""),日卓協登録情報!$J:$J,0)),"")</f>
        <v/>
      </c>
      <c r="D31" s="87" t="str">
        <f>IFERROR(INDEX(日卓協登録情報!W:W,MATCH(VALUE($A31&amp;""),日卓協登録情報!$J:$J,0)),"")</f>
        <v/>
      </c>
      <c r="E31" s="73"/>
      <c r="F31" s="65"/>
    </row>
    <row r="32" spans="1:6" x14ac:dyDescent="0.4">
      <c r="A32" s="76"/>
      <c r="B32" s="88" t="str">
        <f>IFERROR(INDEX(日卓協登録情報!K:K,MATCH(VALUE($A32&amp;""),日卓協登録情報!$J:$J,0)),"-")</f>
        <v>-</v>
      </c>
      <c r="C32" s="89" t="str">
        <f>IFERROR(INDEX(日卓協登録情報!N:N,MATCH(VALUE($A32&amp;""),日卓協登録情報!$J:$J,0)),"")</f>
        <v/>
      </c>
      <c r="D32" s="89" t="str">
        <f>IFERROR(INDEX(日卓協登録情報!W:W,MATCH(VALUE($A32&amp;""),日卓協登録情報!$J:$J,0)),"")</f>
        <v/>
      </c>
      <c r="E32" s="75"/>
      <c r="F32" s="66"/>
    </row>
    <row r="33" spans="1:6" x14ac:dyDescent="0.4">
      <c r="A33" s="76"/>
      <c r="B33" s="88" t="str">
        <f>IFERROR(INDEX(日卓協登録情報!K:K,MATCH(VALUE($A33&amp;""),日卓協登録情報!$J:$J,0)),"-")</f>
        <v>-</v>
      </c>
      <c r="C33" s="89" t="str">
        <f>IFERROR(INDEX(日卓協登録情報!N:N,MATCH(VALUE($A33&amp;""),日卓協登録情報!$J:$J,0)),"")</f>
        <v/>
      </c>
      <c r="D33" s="89" t="str">
        <f>IFERROR(INDEX(日卓協登録情報!W:W,MATCH(VALUE($A33&amp;""),日卓協登録情報!$J:$J,0)),"")</f>
        <v/>
      </c>
      <c r="E33" s="75"/>
      <c r="F33" s="66"/>
    </row>
    <row r="34" spans="1:6" x14ac:dyDescent="0.4">
      <c r="A34" s="76"/>
      <c r="B34" s="88" t="str">
        <f>IFERROR(INDEX(日卓協登録情報!K:K,MATCH(VALUE($A34&amp;""),日卓協登録情報!$J:$J,0)),"-")</f>
        <v>-</v>
      </c>
      <c r="C34" s="89" t="str">
        <f>IFERROR(INDEX(日卓協登録情報!N:N,MATCH(VALUE($A34&amp;""),日卓協登録情報!$J:$J,0)),"")</f>
        <v/>
      </c>
      <c r="D34" s="89" t="str">
        <f>IFERROR(INDEX(日卓協登録情報!W:W,MATCH(VALUE($A34&amp;""),日卓協登録情報!$J:$J,0)),"")</f>
        <v/>
      </c>
      <c r="E34" s="75"/>
      <c r="F34" s="66"/>
    </row>
    <row r="35" spans="1:6" x14ac:dyDescent="0.4">
      <c r="A35" s="77"/>
      <c r="B35" s="90" t="str">
        <f>IFERROR(INDEX(日卓協登録情報!K:K,MATCH(VALUE($A35&amp;""),日卓協登録情報!$J:$J,0)),"-")</f>
        <v>-</v>
      </c>
      <c r="C35" s="91" t="str">
        <f>IFERROR(INDEX(日卓協登録情報!N:N,MATCH(VALUE($A35&amp;""),日卓協登録情報!$J:$J,0)),"")</f>
        <v/>
      </c>
      <c r="D35" s="91" t="str">
        <f>IFERROR(INDEX(日卓協登録情報!W:W,MATCH(VALUE($A35&amp;""),日卓協登録情報!$J:$J,0)),"")</f>
        <v/>
      </c>
      <c r="E35" s="78"/>
      <c r="F35" s="67"/>
    </row>
    <row r="36" spans="1:6" x14ac:dyDescent="0.4">
      <c r="A36" s="79"/>
      <c r="B36" s="86" t="str">
        <f>IFERROR(INDEX(日卓協登録情報!K:K,MATCH(VALUE($A36&amp;""),日卓協登録情報!$J:$J,0)),"-")</f>
        <v>-</v>
      </c>
      <c r="C36" s="87" t="str">
        <f>IFERROR(INDEX(日卓協登録情報!N:N,MATCH(VALUE($A36&amp;""),日卓協登録情報!$J:$J,0)),"")</f>
        <v/>
      </c>
      <c r="D36" s="87" t="str">
        <f>IFERROR(INDEX(日卓協登録情報!W:W,MATCH(VALUE($A36&amp;""),日卓協登録情報!$J:$J,0)),"")</f>
        <v/>
      </c>
      <c r="E36" s="73"/>
      <c r="F36" s="65"/>
    </row>
    <row r="37" spans="1:6" x14ac:dyDescent="0.4">
      <c r="A37" s="76"/>
      <c r="B37" s="88" t="str">
        <f>IFERROR(INDEX(日卓協登録情報!K:K,MATCH(VALUE($A37&amp;""),日卓協登録情報!$J:$J,0)),"-")</f>
        <v>-</v>
      </c>
      <c r="C37" s="89" t="str">
        <f>IFERROR(INDEX(日卓協登録情報!N:N,MATCH(VALUE($A37&amp;""),日卓協登録情報!$J:$J,0)),"")</f>
        <v/>
      </c>
      <c r="D37" s="89" t="str">
        <f>IFERROR(INDEX(日卓協登録情報!W:W,MATCH(VALUE($A37&amp;""),日卓協登録情報!$J:$J,0)),"")</f>
        <v/>
      </c>
      <c r="E37" s="75"/>
      <c r="F37" s="66"/>
    </row>
    <row r="38" spans="1:6" x14ac:dyDescent="0.4">
      <c r="A38" s="76"/>
      <c r="B38" s="88" t="str">
        <f>IFERROR(INDEX(日卓協登録情報!K:K,MATCH(VALUE($A38&amp;""),日卓協登録情報!$J:$J,0)),"-")</f>
        <v>-</v>
      </c>
      <c r="C38" s="89" t="str">
        <f>IFERROR(INDEX(日卓協登録情報!N:N,MATCH(VALUE($A38&amp;""),日卓協登録情報!$J:$J,0)),"")</f>
        <v/>
      </c>
      <c r="D38" s="89" t="str">
        <f>IFERROR(INDEX(日卓協登録情報!W:W,MATCH(VALUE($A38&amp;""),日卓協登録情報!$J:$J,0)),"")</f>
        <v/>
      </c>
      <c r="E38" s="75"/>
      <c r="F38" s="66"/>
    </row>
    <row r="39" spans="1:6" x14ac:dyDescent="0.4">
      <c r="A39" s="76"/>
      <c r="B39" s="88" t="str">
        <f>IFERROR(INDEX(日卓協登録情報!K:K,MATCH(VALUE($A39&amp;""),日卓協登録情報!$J:$J,0)),"-")</f>
        <v>-</v>
      </c>
      <c r="C39" s="89" t="str">
        <f>IFERROR(INDEX(日卓協登録情報!N:N,MATCH(VALUE($A39&amp;""),日卓協登録情報!$J:$J,0)),"")</f>
        <v/>
      </c>
      <c r="D39" s="89" t="str">
        <f>IFERROR(INDEX(日卓協登録情報!W:W,MATCH(VALUE($A39&amp;""),日卓協登録情報!$J:$J,0)),"")</f>
        <v/>
      </c>
      <c r="E39" s="75"/>
      <c r="F39" s="66"/>
    </row>
    <row r="40" spans="1:6" ht="16.5" thickBot="1" x14ac:dyDescent="0.45">
      <c r="A40" s="80"/>
      <c r="B40" s="92" t="str">
        <f>IFERROR(INDEX(日卓協登録情報!K:K,MATCH(VALUE($A40&amp;""),日卓協登録情報!$J:$J,0)),"-")</f>
        <v>-</v>
      </c>
      <c r="C40" s="93" t="str">
        <f>IFERROR(INDEX(日卓協登録情報!N:N,MATCH(VALUE($A40&amp;""),日卓協登録情報!$J:$J,0)),"")</f>
        <v/>
      </c>
      <c r="D40" s="93" t="str">
        <f>IFERROR(INDEX(日卓協登録情報!W:W,MATCH(VALUE($A40&amp;""),日卓協登録情報!$J:$J,0)),"")</f>
        <v/>
      </c>
      <c r="E40" s="81"/>
      <c r="F40" s="68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</sheetPr>
  <dimension ref="A1:F40"/>
  <sheetViews>
    <sheetView tabSelected="1" workbookViewId="0">
      <selection activeCell="B5" sqref="B5"/>
    </sheetView>
  </sheetViews>
  <sheetFormatPr defaultRowHeight="15.75" x14ac:dyDescent="0.4"/>
  <cols>
    <col min="1" max="1" width="14.5" style="1" bestFit="1" customWidth="1"/>
    <col min="2" max="2" width="16" style="1" customWidth="1"/>
    <col min="3" max="4" width="7.625" style="1" customWidth="1"/>
    <col min="5" max="5" width="27.5" style="1" bestFit="1" customWidth="1"/>
    <col min="6" max="6" width="11.875" style="1" bestFit="1" customWidth="1"/>
    <col min="7" max="16384" width="9" style="1"/>
  </cols>
  <sheetData>
    <row r="1" spans="1:6" x14ac:dyDescent="0.4">
      <c r="A1" s="34" t="s">
        <v>57</v>
      </c>
      <c r="B1" s="1" t="s">
        <v>52</v>
      </c>
    </row>
    <row r="2" spans="1:6" x14ac:dyDescent="0.4">
      <c r="A2" s="7" t="s">
        <v>58</v>
      </c>
      <c r="B2" s="2" t="s">
        <v>53</v>
      </c>
      <c r="C2" s="2"/>
      <c r="D2" s="2"/>
      <c r="E2" s="2"/>
      <c r="F2" s="2"/>
    </row>
    <row r="3" spans="1:6" ht="16.5" thickBot="1" x14ac:dyDescent="0.45">
      <c r="A3" s="85" t="s">
        <v>59</v>
      </c>
      <c r="B3" s="1" t="s">
        <v>65</v>
      </c>
    </row>
    <row r="4" spans="1:6" x14ac:dyDescent="0.4">
      <c r="A4" s="4" t="s">
        <v>47</v>
      </c>
      <c r="B4" s="35" t="s">
        <v>157</v>
      </c>
      <c r="C4" s="36"/>
      <c r="D4" s="37"/>
    </row>
    <row r="5" spans="1:6" x14ac:dyDescent="0.4">
      <c r="A5" s="5" t="s">
        <v>48</v>
      </c>
      <c r="B5" s="94" t="str">
        <f>IF(ISBLANK($A$11),"",IFERROR(INDEX(日卓協登録情報!$C:$C,MATCH(VALUE($A11&amp;""),日卓協登録情報!$J:$J,0)),"-"))</f>
        <v/>
      </c>
      <c r="C5" s="95"/>
      <c r="D5" s="96"/>
    </row>
    <row r="6" spans="1:6" x14ac:dyDescent="0.4">
      <c r="A6" s="5" t="s">
        <v>49</v>
      </c>
      <c r="B6" s="38"/>
      <c r="C6" s="39"/>
      <c r="D6" s="40"/>
    </row>
    <row r="7" spans="1:6" x14ac:dyDescent="0.4">
      <c r="A7" s="5" t="s">
        <v>50</v>
      </c>
      <c r="B7" s="41"/>
      <c r="C7" s="42"/>
      <c r="D7" s="43"/>
    </row>
    <row r="8" spans="1:6" ht="16.5" thickBot="1" x14ac:dyDescent="0.45">
      <c r="A8" s="6" t="s">
        <v>51</v>
      </c>
      <c r="B8" s="44"/>
      <c r="C8" s="45"/>
      <c r="D8" s="46"/>
    </row>
    <row r="9" spans="1:6" ht="16.5" thickBot="1" x14ac:dyDescent="0.45">
      <c r="E9" s="63" t="s">
        <v>154</v>
      </c>
      <c r="F9" s="103">
        <v>100</v>
      </c>
    </row>
    <row r="10" spans="1:6" x14ac:dyDescent="0.4">
      <c r="A10" s="97" t="s">
        <v>2</v>
      </c>
      <c r="B10" s="98" t="s">
        <v>1</v>
      </c>
      <c r="C10" s="98" t="s">
        <v>4</v>
      </c>
      <c r="D10" s="98" t="s">
        <v>41</v>
      </c>
      <c r="E10" s="71" t="s">
        <v>42</v>
      </c>
      <c r="F10" s="64" t="s">
        <v>155</v>
      </c>
    </row>
    <row r="11" spans="1:6" x14ac:dyDescent="0.4">
      <c r="A11" s="72"/>
      <c r="B11" s="86" t="str">
        <f>IFERROR(INDEX(日卓協登録情報!K:K,MATCH(VALUE($A11&amp;""),日卓協登録情報!$J:$J,0)),"-")</f>
        <v>-</v>
      </c>
      <c r="C11" s="87" t="str">
        <f>IFERROR(INDEX(日卓協登録情報!N:N,MATCH(VALUE($A11&amp;""),日卓協登録情報!$J:$J,0)),"")</f>
        <v/>
      </c>
      <c r="D11" s="87" t="str">
        <f>IFERROR(INDEX(日卓協登録情報!W:W,MATCH(VALUE($A11&amp;""),日卓協登録情報!$J:$J,0)),"")</f>
        <v/>
      </c>
      <c r="E11" s="73"/>
      <c r="F11" s="65"/>
    </row>
    <row r="12" spans="1:6" x14ac:dyDescent="0.4">
      <c r="A12" s="74"/>
      <c r="B12" s="88" t="str">
        <f>IFERROR(INDEX(日卓協登録情報!K:K,MATCH(VALUE($A12&amp;""),日卓協登録情報!$J:$J,0)),"-")</f>
        <v>-</v>
      </c>
      <c r="C12" s="89" t="str">
        <f>IFERROR(INDEX(日卓協登録情報!N:N,MATCH(VALUE($A12&amp;""),日卓協登録情報!$J:$J,0)),"")</f>
        <v/>
      </c>
      <c r="D12" s="89" t="str">
        <f>IFERROR(INDEX(日卓協登録情報!W:W,MATCH(VALUE($A12&amp;""),日卓協登録情報!$J:$J,0)),"")</f>
        <v/>
      </c>
      <c r="E12" s="75"/>
      <c r="F12" s="66"/>
    </row>
    <row r="13" spans="1:6" x14ac:dyDescent="0.4">
      <c r="A13" s="74"/>
      <c r="B13" s="88" t="str">
        <f>IFERROR(INDEX(日卓協登録情報!K:K,MATCH(VALUE($A13&amp;""),日卓協登録情報!$J:$J,0)),"-")</f>
        <v>-</v>
      </c>
      <c r="C13" s="89" t="str">
        <f>IFERROR(INDEX(日卓協登録情報!N:N,MATCH(VALUE($A13&amp;""),日卓協登録情報!$J:$J,0)),"")</f>
        <v/>
      </c>
      <c r="D13" s="89" t="str">
        <f>IFERROR(INDEX(日卓協登録情報!W:W,MATCH(VALUE($A13&amp;""),日卓協登録情報!$J:$J,0)),"")</f>
        <v/>
      </c>
      <c r="E13" s="75"/>
      <c r="F13" s="66"/>
    </row>
    <row r="14" spans="1:6" x14ac:dyDescent="0.4">
      <c r="A14" s="76"/>
      <c r="B14" s="88" t="str">
        <f>IFERROR(INDEX(日卓協登録情報!K:K,MATCH(VALUE($A14&amp;""),日卓協登録情報!$J:$J,0)),"-")</f>
        <v>-</v>
      </c>
      <c r="C14" s="89" t="str">
        <f>IFERROR(INDEX(日卓協登録情報!N:N,MATCH(VALUE($A14&amp;""),日卓協登録情報!$J:$J,0)),"")</f>
        <v/>
      </c>
      <c r="D14" s="89" t="str">
        <f>IFERROR(INDEX(日卓協登録情報!W:W,MATCH(VALUE($A14&amp;""),日卓協登録情報!$J:$J,0)),"")</f>
        <v/>
      </c>
      <c r="E14" s="75"/>
      <c r="F14" s="66"/>
    </row>
    <row r="15" spans="1:6" x14ac:dyDescent="0.4">
      <c r="A15" s="77"/>
      <c r="B15" s="90" t="str">
        <f>IFERROR(INDEX(日卓協登録情報!K:K,MATCH(VALUE($A15&amp;""),日卓協登録情報!$J:$J,0)),"-")</f>
        <v>-</v>
      </c>
      <c r="C15" s="91" t="str">
        <f>IFERROR(INDEX(日卓協登録情報!N:N,MATCH(VALUE($A15&amp;""),日卓協登録情報!$J:$J,0)),"")</f>
        <v/>
      </c>
      <c r="D15" s="91" t="str">
        <f>IFERROR(INDEX(日卓協登録情報!W:W,MATCH(VALUE($A15&amp;""),日卓協登録情報!$J:$J,0)),"")</f>
        <v/>
      </c>
      <c r="E15" s="78"/>
      <c r="F15" s="67"/>
    </row>
    <row r="16" spans="1:6" x14ac:dyDescent="0.4">
      <c r="A16" s="79"/>
      <c r="B16" s="86" t="str">
        <f>IFERROR(INDEX(日卓協登録情報!K:K,MATCH(VALUE($A16&amp;""),日卓協登録情報!$J:$J,0)),"-")</f>
        <v>-</v>
      </c>
      <c r="C16" s="87" t="str">
        <f>IFERROR(INDEX(日卓協登録情報!N:N,MATCH(VALUE($A16&amp;""),日卓協登録情報!$J:$J,0)),"")</f>
        <v/>
      </c>
      <c r="D16" s="87" t="str">
        <f>IFERROR(INDEX(日卓協登録情報!W:W,MATCH(VALUE($A16&amp;""),日卓協登録情報!$J:$J,0)),"")</f>
        <v/>
      </c>
      <c r="E16" s="73"/>
      <c r="F16" s="65"/>
    </row>
    <row r="17" spans="1:6" x14ac:dyDescent="0.4">
      <c r="A17" s="76"/>
      <c r="B17" s="88" t="str">
        <f>IFERROR(INDEX(日卓協登録情報!K:K,MATCH(VALUE($A17&amp;""),日卓協登録情報!$J:$J,0)),"-")</f>
        <v>-</v>
      </c>
      <c r="C17" s="89" t="str">
        <f>IFERROR(INDEX(日卓協登録情報!N:N,MATCH(VALUE($A17&amp;""),日卓協登録情報!$J:$J,0)),"")</f>
        <v/>
      </c>
      <c r="D17" s="89" t="str">
        <f>IFERROR(INDEX(日卓協登録情報!W:W,MATCH(VALUE($A17&amp;""),日卓協登録情報!$J:$J,0)),"")</f>
        <v/>
      </c>
      <c r="E17" s="75"/>
      <c r="F17" s="66"/>
    </row>
    <row r="18" spans="1:6" x14ac:dyDescent="0.4">
      <c r="A18" s="76"/>
      <c r="B18" s="88" t="str">
        <f>IFERROR(INDEX(日卓協登録情報!K:K,MATCH(VALUE($A18&amp;""),日卓協登録情報!$J:$J,0)),"-")</f>
        <v>-</v>
      </c>
      <c r="C18" s="89" t="str">
        <f>IFERROR(INDEX(日卓協登録情報!N:N,MATCH(VALUE($A18&amp;""),日卓協登録情報!$J:$J,0)),"")</f>
        <v/>
      </c>
      <c r="D18" s="89" t="str">
        <f>IFERROR(INDEX(日卓協登録情報!W:W,MATCH(VALUE($A18&amp;""),日卓協登録情報!$J:$J,0)),"")</f>
        <v/>
      </c>
      <c r="E18" s="75"/>
      <c r="F18" s="66"/>
    </row>
    <row r="19" spans="1:6" x14ac:dyDescent="0.4">
      <c r="A19" s="76"/>
      <c r="B19" s="88" t="str">
        <f>IFERROR(INDEX(日卓協登録情報!K:K,MATCH(VALUE($A19&amp;""),日卓協登録情報!$J:$J,0)),"-")</f>
        <v>-</v>
      </c>
      <c r="C19" s="89" t="str">
        <f>IFERROR(INDEX(日卓協登録情報!N:N,MATCH(VALUE($A19&amp;""),日卓協登録情報!$J:$J,0)),"")</f>
        <v/>
      </c>
      <c r="D19" s="89" t="str">
        <f>IFERROR(INDEX(日卓協登録情報!W:W,MATCH(VALUE($A19&amp;""),日卓協登録情報!$J:$J,0)),"")</f>
        <v/>
      </c>
      <c r="E19" s="75"/>
      <c r="F19" s="66"/>
    </row>
    <row r="20" spans="1:6" x14ac:dyDescent="0.4">
      <c r="A20" s="77"/>
      <c r="B20" s="90" t="str">
        <f>IFERROR(INDEX(日卓協登録情報!K:K,MATCH(VALUE($A20&amp;""),日卓協登録情報!$J:$J,0)),"-")</f>
        <v>-</v>
      </c>
      <c r="C20" s="91" t="str">
        <f>IFERROR(INDEX(日卓協登録情報!N:N,MATCH(VALUE($A20&amp;""),日卓協登録情報!$J:$J,0)),"")</f>
        <v/>
      </c>
      <c r="D20" s="91" t="str">
        <f>IFERROR(INDEX(日卓協登録情報!W:W,MATCH(VALUE($A20&amp;""),日卓協登録情報!$J:$J,0)),"")</f>
        <v/>
      </c>
      <c r="E20" s="78"/>
      <c r="F20" s="67"/>
    </row>
    <row r="21" spans="1:6" x14ac:dyDescent="0.4">
      <c r="A21" s="79"/>
      <c r="B21" s="86" t="str">
        <f>IFERROR(INDEX(日卓協登録情報!K:K,MATCH(VALUE($A21&amp;""),日卓協登録情報!$J:$J,0)),"-")</f>
        <v>-</v>
      </c>
      <c r="C21" s="87" t="str">
        <f>IFERROR(INDEX(日卓協登録情報!N:N,MATCH(VALUE($A21&amp;""),日卓協登録情報!$J:$J,0)),"")</f>
        <v/>
      </c>
      <c r="D21" s="87" t="str">
        <f>IFERROR(INDEX(日卓協登録情報!W:W,MATCH(VALUE($A21&amp;""),日卓協登録情報!$J:$J,0)),"")</f>
        <v/>
      </c>
      <c r="E21" s="73"/>
      <c r="F21" s="65"/>
    </row>
    <row r="22" spans="1:6" x14ac:dyDescent="0.4">
      <c r="A22" s="76"/>
      <c r="B22" s="88" t="str">
        <f>IFERROR(INDEX(日卓協登録情報!K:K,MATCH(VALUE($A22&amp;""),日卓協登録情報!$J:$J,0)),"-")</f>
        <v>-</v>
      </c>
      <c r="C22" s="89" t="str">
        <f>IFERROR(INDEX(日卓協登録情報!N:N,MATCH(VALUE($A22&amp;""),日卓協登録情報!$J:$J,0)),"")</f>
        <v/>
      </c>
      <c r="D22" s="89" t="str">
        <f>IFERROR(INDEX(日卓協登録情報!W:W,MATCH(VALUE($A22&amp;""),日卓協登録情報!$J:$J,0)),"")</f>
        <v/>
      </c>
      <c r="E22" s="75"/>
      <c r="F22" s="66"/>
    </row>
    <row r="23" spans="1:6" x14ac:dyDescent="0.4">
      <c r="A23" s="76"/>
      <c r="B23" s="88" t="str">
        <f>IFERROR(INDEX(日卓協登録情報!K:K,MATCH(VALUE($A23&amp;""),日卓協登録情報!$J:$J,0)),"-")</f>
        <v>-</v>
      </c>
      <c r="C23" s="89" t="str">
        <f>IFERROR(INDEX(日卓協登録情報!N:N,MATCH(VALUE($A23&amp;""),日卓協登録情報!$J:$J,0)),"")</f>
        <v/>
      </c>
      <c r="D23" s="89" t="str">
        <f>IFERROR(INDEX(日卓協登録情報!W:W,MATCH(VALUE($A23&amp;""),日卓協登録情報!$J:$J,0)),"")</f>
        <v/>
      </c>
      <c r="E23" s="75"/>
      <c r="F23" s="66"/>
    </row>
    <row r="24" spans="1:6" x14ac:dyDescent="0.4">
      <c r="A24" s="76"/>
      <c r="B24" s="88" t="str">
        <f>IFERROR(INDEX(日卓協登録情報!K:K,MATCH(VALUE($A24&amp;""),日卓協登録情報!$J:$J,0)),"-")</f>
        <v>-</v>
      </c>
      <c r="C24" s="89" t="str">
        <f>IFERROR(INDEX(日卓協登録情報!N:N,MATCH(VALUE($A24&amp;""),日卓協登録情報!$J:$J,0)),"")</f>
        <v/>
      </c>
      <c r="D24" s="89" t="str">
        <f>IFERROR(INDEX(日卓協登録情報!W:W,MATCH(VALUE($A24&amp;""),日卓協登録情報!$J:$J,0)),"")</f>
        <v/>
      </c>
      <c r="E24" s="75"/>
      <c r="F24" s="66"/>
    </row>
    <row r="25" spans="1:6" x14ac:dyDescent="0.4">
      <c r="A25" s="77"/>
      <c r="B25" s="90" t="str">
        <f>IFERROR(INDEX(日卓協登録情報!K:K,MATCH(VALUE($A25&amp;""),日卓協登録情報!$J:$J,0)),"-")</f>
        <v>-</v>
      </c>
      <c r="C25" s="91" t="str">
        <f>IFERROR(INDEX(日卓協登録情報!N:N,MATCH(VALUE($A25&amp;""),日卓協登録情報!$J:$J,0)),"")</f>
        <v/>
      </c>
      <c r="D25" s="91" t="str">
        <f>IFERROR(INDEX(日卓協登録情報!W:W,MATCH(VALUE($A25&amp;""),日卓協登録情報!$J:$J,0)),"")</f>
        <v/>
      </c>
      <c r="E25" s="78"/>
      <c r="F25" s="67"/>
    </row>
    <row r="26" spans="1:6" x14ac:dyDescent="0.4">
      <c r="A26" s="72"/>
      <c r="B26" s="86" t="str">
        <f>IFERROR(INDEX(日卓協登録情報!K:K,MATCH(VALUE($A26&amp;""),日卓協登録情報!$J:$J,0)),"-")</f>
        <v>-</v>
      </c>
      <c r="C26" s="87" t="str">
        <f>IFERROR(INDEX(日卓協登録情報!N:N,MATCH(VALUE($A26&amp;""),日卓協登録情報!$J:$J,0)),"")</f>
        <v/>
      </c>
      <c r="D26" s="87" t="str">
        <f>IFERROR(INDEX(日卓協登録情報!W:W,MATCH(VALUE($A26&amp;""),日卓協登録情報!$J:$J,0)),"")</f>
        <v/>
      </c>
      <c r="E26" s="73"/>
      <c r="F26" s="65"/>
    </row>
    <row r="27" spans="1:6" x14ac:dyDescent="0.4">
      <c r="A27" s="74"/>
      <c r="B27" s="88" t="str">
        <f>IFERROR(INDEX(日卓協登録情報!K:K,MATCH(VALUE($A27&amp;""),日卓協登録情報!$J:$J,0)),"-")</f>
        <v>-</v>
      </c>
      <c r="C27" s="89" t="str">
        <f>IFERROR(INDEX(日卓協登録情報!N:N,MATCH(VALUE($A27&amp;""),日卓協登録情報!$J:$J,0)),"")</f>
        <v/>
      </c>
      <c r="D27" s="89" t="str">
        <f>IFERROR(INDEX(日卓協登録情報!W:W,MATCH(VALUE($A27&amp;""),日卓協登録情報!$J:$J,0)),"")</f>
        <v/>
      </c>
      <c r="E27" s="75"/>
      <c r="F27" s="66"/>
    </row>
    <row r="28" spans="1:6" x14ac:dyDescent="0.4">
      <c r="A28" s="74"/>
      <c r="B28" s="88" t="str">
        <f>IFERROR(INDEX(日卓協登録情報!K:K,MATCH(VALUE($A28&amp;""),日卓協登録情報!$J:$J,0)),"-")</f>
        <v>-</v>
      </c>
      <c r="C28" s="89" t="str">
        <f>IFERROR(INDEX(日卓協登録情報!N:N,MATCH(VALUE($A28&amp;""),日卓協登録情報!$J:$J,0)),"")</f>
        <v/>
      </c>
      <c r="D28" s="89" t="str">
        <f>IFERROR(INDEX(日卓協登録情報!W:W,MATCH(VALUE($A28&amp;""),日卓協登録情報!$J:$J,0)),"")</f>
        <v/>
      </c>
      <c r="E28" s="75"/>
      <c r="F28" s="66"/>
    </row>
    <row r="29" spans="1:6" x14ac:dyDescent="0.4">
      <c r="A29" s="76"/>
      <c r="B29" s="88" t="str">
        <f>IFERROR(INDEX(日卓協登録情報!K:K,MATCH(VALUE($A29&amp;""),日卓協登録情報!$J:$J,0)),"-")</f>
        <v>-</v>
      </c>
      <c r="C29" s="89" t="str">
        <f>IFERROR(INDEX(日卓協登録情報!N:N,MATCH(VALUE($A29&amp;""),日卓協登録情報!$J:$J,0)),"")</f>
        <v/>
      </c>
      <c r="D29" s="89" t="str">
        <f>IFERROR(INDEX(日卓協登録情報!W:W,MATCH(VALUE($A29&amp;""),日卓協登録情報!$J:$J,0)),"")</f>
        <v/>
      </c>
      <c r="E29" s="75"/>
      <c r="F29" s="66"/>
    </row>
    <row r="30" spans="1:6" x14ac:dyDescent="0.4">
      <c r="A30" s="77"/>
      <c r="B30" s="90" t="str">
        <f>IFERROR(INDEX(日卓協登録情報!K:K,MATCH(VALUE($A30&amp;""),日卓協登録情報!$J:$J,0)),"-")</f>
        <v>-</v>
      </c>
      <c r="C30" s="91" t="str">
        <f>IFERROR(INDEX(日卓協登録情報!N:N,MATCH(VALUE($A30&amp;""),日卓協登録情報!$J:$J,0)),"")</f>
        <v/>
      </c>
      <c r="D30" s="91" t="str">
        <f>IFERROR(INDEX(日卓協登録情報!W:W,MATCH(VALUE($A30&amp;""),日卓協登録情報!$J:$J,0)),"")</f>
        <v/>
      </c>
      <c r="E30" s="78"/>
      <c r="F30" s="67"/>
    </row>
    <row r="31" spans="1:6" x14ac:dyDescent="0.4">
      <c r="A31" s="72"/>
      <c r="B31" s="86" t="str">
        <f>IFERROR(INDEX(日卓協登録情報!K:K,MATCH(VALUE($A31&amp;""),日卓協登録情報!$J:$J,0)),"-")</f>
        <v>-</v>
      </c>
      <c r="C31" s="87" t="str">
        <f>IFERROR(INDEX(日卓協登録情報!N:N,MATCH(VALUE($A31&amp;""),日卓協登録情報!$J:$J,0)),"")</f>
        <v/>
      </c>
      <c r="D31" s="87" t="str">
        <f>IFERROR(INDEX(日卓協登録情報!W:W,MATCH(VALUE($A31&amp;""),日卓協登録情報!$J:$J,0)),"")</f>
        <v/>
      </c>
      <c r="E31" s="73"/>
      <c r="F31" s="65"/>
    </row>
    <row r="32" spans="1:6" x14ac:dyDescent="0.4">
      <c r="A32" s="74"/>
      <c r="B32" s="88" t="str">
        <f>IFERROR(INDEX(日卓協登録情報!K:K,MATCH(VALUE($A32&amp;""),日卓協登録情報!$J:$J,0)),"-")</f>
        <v>-</v>
      </c>
      <c r="C32" s="89" t="str">
        <f>IFERROR(INDEX(日卓協登録情報!N:N,MATCH(VALUE($A32&amp;""),日卓協登録情報!$J:$J,0)),"")</f>
        <v/>
      </c>
      <c r="D32" s="89" t="str">
        <f>IFERROR(INDEX(日卓協登録情報!W:W,MATCH(VALUE($A32&amp;""),日卓協登録情報!$J:$J,0)),"")</f>
        <v/>
      </c>
      <c r="E32" s="75"/>
      <c r="F32" s="66"/>
    </row>
    <row r="33" spans="1:6" x14ac:dyDescent="0.4">
      <c r="A33" s="74"/>
      <c r="B33" s="88" t="str">
        <f>IFERROR(INDEX(日卓協登録情報!K:K,MATCH(VALUE($A33&amp;""),日卓協登録情報!$J:$J,0)),"-")</f>
        <v>-</v>
      </c>
      <c r="C33" s="89" t="str">
        <f>IFERROR(INDEX(日卓協登録情報!N:N,MATCH(VALUE($A33&amp;""),日卓協登録情報!$J:$J,0)),"")</f>
        <v/>
      </c>
      <c r="D33" s="89" t="str">
        <f>IFERROR(INDEX(日卓協登録情報!W:W,MATCH(VALUE($A33&amp;""),日卓協登録情報!$J:$J,0)),"")</f>
        <v/>
      </c>
      <c r="E33" s="75"/>
      <c r="F33" s="66"/>
    </row>
    <row r="34" spans="1:6" x14ac:dyDescent="0.4">
      <c r="A34" s="76"/>
      <c r="B34" s="88" t="str">
        <f>IFERROR(INDEX(日卓協登録情報!K:K,MATCH(VALUE($A34&amp;""),日卓協登録情報!$J:$J,0)),"-")</f>
        <v>-</v>
      </c>
      <c r="C34" s="89" t="str">
        <f>IFERROR(INDEX(日卓協登録情報!N:N,MATCH(VALUE($A34&amp;""),日卓協登録情報!$J:$J,0)),"")</f>
        <v/>
      </c>
      <c r="D34" s="89" t="str">
        <f>IFERROR(INDEX(日卓協登録情報!W:W,MATCH(VALUE($A34&amp;""),日卓協登録情報!$J:$J,0)),"")</f>
        <v/>
      </c>
      <c r="E34" s="75"/>
      <c r="F34" s="66"/>
    </row>
    <row r="35" spans="1:6" x14ac:dyDescent="0.4">
      <c r="A35" s="77"/>
      <c r="B35" s="90" t="str">
        <f>IFERROR(INDEX(日卓協登録情報!K:K,MATCH(VALUE($A35&amp;""),日卓協登録情報!$J:$J,0)),"-")</f>
        <v>-</v>
      </c>
      <c r="C35" s="91" t="str">
        <f>IFERROR(INDEX(日卓協登録情報!N:N,MATCH(VALUE($A35&amp;""),日卓協登録情報!$J:$J,0)),"")</f>
        <v/>
      </c>
      <c r="D35" s="91" t="str">
        <f>IFERROR(INDEX(日卓協登録情報!W:W,MATCH(VALUE($A35&amp;""),日卓協登録情報!$J:$J,0)),"")</f>
        <v/>
      </c>
      <c r="E35" s="78"/>
      <c r="F35" s="67"/>
    </row>
    <row r="36" spans="1:6" x14ac:dyDescent="0.4">
      <c r="A36" s="72"/>
      <c r="B36" s="86" t="str">
        <f>IFERROR(INDEX(日卓協登録情報!K:K,MATCH(VALUE($A36&amp;""),日卓協登録情報!$J:$J,0)),"-")</f>
        <v>-</v>
      </c>
      <c r="C36" s="87" t="str">
        <f>IFERROR(INDEX(日卓協登録情報!N:N,MATCH(VALUE($A36&amp;""),日卓協登録情報!$J:$J,0)),"")</f>
        <v/>
      </c>
      <c r="D36" s="87" t="str">
        <f>IFERROR(INDEX(日卓協登録情報!W:W,MATCH(VALUE($A36&amp;""),日卓協登録情報!$J:$J,0)),"")</f>
        <v/>
      </c>
      <c r="E36" s="73"/>
      <c r="F36" s="65"/>
    </row>
    <row r="37" spans="1:6" x14ac:dyDescent="0.4">
      <c r="A37" s="74"/>
      <c r="B37" s="88" t="str">
        <f>IFERROR(INDEX(日卓協登録情報!K:K,MATCH(VALUE($A37&amp;""),日卓協登録情報!$J:$J,0)),"-")</f>
        <v>-</v>
      </c>
      <c r="C37" s="89" t="str">
        <f>IFERROR(INDEX(日卓協登録情報!N:N,MATCH(VALUE($A37&amp;""),日卓協登録情報!$J:$J,0)),"")</f>
        <v/>
      </c>
      <c r="D37" s="89" t="str">
        <f>IFERROR(INDEX(日卓協登録情報!W:W,MATCH(VALUE($A37&amp;""),日卓協登録情報!$J:$J,0)),"")</f>
        <v/>
      </c>
      <c r="E37" s="75"/>
      <c r="F37" s="66"/>
    </row>
    <row r="38" spans="1:6" x14ac:dyDescent="0.4">
      <c r="A38" s="74"/>
      <c r="B38" s="88" t="str">
        <f>IFERROR(INDEX(日卓協登録情報!K:K,MATCH(VALUE($A38&amp;""),日卓協登録情報!$J:$J,0)),"-")</f>
        <v>-</v>
      </c>
      <c r="C38" s="89" t="str">
        <f>IFERROR(INDEX(日卓協登録情報!N:N,MATCH(VALUE($A38&amp;""),日卓協登録情報!$J:$J,0)),"")</f>
        <v/>
      </c>
      <c r="D38" s="89" t="str">
        <f>IFERROR(INDEX(日卓協登録情報!W:W,MATCH(VALUE($A38&amp;""),日卓協登録情報!$J:$J,0)),"")</f>
        <v/>
      </c>
      <c r="E38" s="75"/>
      <c r="F38" s="66"/>
    </row>
    <row r="39" spans="1:6" x14ac:dyDescent="0.4">
      <c r="A39" s="76"/>
      <c r="B39" s="88" t="str">
        <f>IFERROR(INDEX(日卓協登録情報!K:K,MATCH(VALUE($A39&amp;""),日卓協登録情報!$J:$J,0)),"-")</f>
        <v>-</v>
      </c>
      <c r="C39" s="89" t="str">
        <f>IFERROR(INDEX(日卓協登録情報!N:N,MATCH(VALUE($A39&amp;""),日卓協登録情報!$J:$J,0)),"")</f>
        <v/>
      </c>
      <c r="D39" s="89" t="str">
        <f>IFERROR(INDEX(日卓協登録情報!W:W,MATCH(VALUE($A39&amp;""),日卓協登録情報!$J:$J,0)),"")</f>
        <v/>
      </c>
      <c r="E39" s="75"/>
      <c r="F39" s="66"/>
    </row>
    <row r="40" spans="1:6" ht="16.5" thickBot="1" x14ac:dyDescent="0.45">
      <c r="A40" s="80"/>
      <c r="B40" s="92" t="str">
        <f>IFERROR(INDEX(日卓協登録情報!K:K,MATCH(VALUE($A40&amp;""),日卓協登録情報!$J:$J,0)),"-")</f>
        <v>-</v>
      </c>
      <c r="C40" s="93" t="str">
        <f>IFERROR(INDEX(日卓協登録情報!N:N,MATCH(VALUE($A40&amp;""),日卓協登録情報!$J:$J,0)),"")</f>
        <v/>
      </c>
      <c r="D40" s="93" t="str">
        <f>IFERROR(INDEX(日卓協登録情報!W:W,MATCH(VALUE($A40&amp;""),日卓協登録情報!$J:$J,0)),"")</f>
        <v/>
      </c>
      <c r="E40" s="81"/>
      <c r="F40" s="68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J38"/>
  <sheetViews>
    <sheetView workbookViewId="0">
      <selection activeCell="B4" sqref="B4"/>
    </sheetView>
  </sheetViews>
  <sheetFormatPr defaultRowHeight="15.75" x14ac:dyDescent="0.4"/>
  <cols>
    <col min="1" max="1" width="11.625" style="3" bestFit="1" customWidth="1"/>
    <col min="2" max="2" width="15.875" style="1" customWidth="1"/>
    <col min="3" max="4" width="9" style="1"/>
    <col min="5" max="5" width="29.625" style="1" customWidth="1"/>
    <col min="6" max="16384" width="9" style="1"/>
  </cols>
  <sheetData>
    <row r="3" spans="1:5" ht="16.5" thickBot="1" x14ac:dyDescent="0.45"/>
    <row r="4" spans="1:5" s="51" customFormat="1" ht="18.75" x14ac:dyDescent="0.4">
      <c r="A4" s="47" t="s">
        <v>47</v>
      </c>
      <c r="B4" s="48" t="str">
        <f>入力用!B4&amp;""</f>
        <v>ARAI卓球フェスティバル(第10回)</v>
      </c>
      <c r="C4" s="49"/>
      <c r="D4" s="49"/>
      <c r="E4" s="50"/>
    </row>
    <row r="5" spans="1:5" s="51" customFormat="1" ht="18.75" x14ac:dyDescent="0.4">
      <c r="A5" s="52" t="s">
        <v>48</v>
      </c>
      <c r="B5" s="53" t="str">
        <f>入力用!B5&amp;""</f>
        <v/>
      </c>
      <c r="C5" s="54"/>
      <c r="D5" s="54"/>
      <c r="E5" s="55"/>
    </row>
    <row r="6" spans="1:5" s="51" customFormat="1" ht="18.75" x14ac:dyDescent="0.4">
      <c r="A6" s="52" t="s">
        <v>49</v>
      </c>
      <c r="B6" s="53" t="str">
        <f>入力用!B6&amp;""</f>
        <v/>
      </c>
      <c r="C6" s="54"/>
      <c r="D6" s="54"/>
      <c r="E6" s="55"/>
    </row>
    <row r="7" spans="1:5" s="51" customFormat="1" ht="18.75" x14ac:dyDescent="0.4">
      <c r="A7" s="52" t="s">
        <v>50</v>
      </c>
      <c r="B7" s="56" t="str">
        <f>入力用!B7&amp;""</f>
        <v/>
      </c>
      <c r="C7" s="57"/>
      <c r="D7" s="57"/>
      <c r="E7" s="58"/>
    </row>
    <row r="8" spans="1:5" s="51" customFormat="1" ht="19.5" thickBot="1" x14ac:dyDescent="0.45">
      <c r="A8" s="59" t="s">
        <v>51</v>
      </c>
      <c r="B8" s="60" t="str">
        <f>入力用!B8&amp;""</f>
        <v/>
      </c>
      <c r="C8" s="61"/>
      <c r="D8" s="61"/>
      <c r="E8" s="62"/>
    </row>
    <row r="9" spans="1:5" ht="16.5" thickBot="1" x14ac:dyDescent="0.45"/>
    <row r="10" spans="1:5" ht="16.5" thickBot="1" x14ac:dyDescent="0.45">
      <c r="A10" s="17" t="str">
        <f>入力用!$F$10</f>
        <v>シングルス</v>
      </c>
      <c r="B10" s="30" t="s">
        <v>1</v>
      </c>
      <c r="C10" s="30" t="s">
        <v>4</v>
      </c>
      <c r="D10" s="30" t="s">
        <v>41</v>
      </c>
      <c r="E10" s="31" t="s">
        <v>56</v>
      </c>
    </row>
    <row r="11" spans="1:5" x14ac:dyDescent="0.4">
      <c r="A11" s="18">
        <v>1</v>
      </c>
      <c r="B11" s="19" t="str">
        <f>IFERROR(INDEX(入力用!B:B,MATCH($A11,入力用!$F:$F,0)),"")</f>
        <v/>
      </c>
      <c r="C11" s="32" t="str">
        <f>IFERROR(INDEX(入力用!C:C,MATCH($A11,入力用!$F:$F,0)),"")</f>
        <v/>
      </c>
      <c r="D11" s="32" t="str">
        <f>IFERROR(INDEX(入力用!D:D,MATCH($A11,入力用!$F:$F,0)),"")</f>
        <v/>
      </c>
      <c r="E11" s="20" t="str">
        <f>IFERROR(INDEX(入力用!E:E,MATCH($A11,入力用!$F:$F,0))&amp;"","")</f>
        <v/>
      </c>
    </row>
    <row r="12" spans="1:5" x14ac:dyDescent="0.4">
      <c r="A12" s="21">
        <v>2</v>
      </c>
      <c r="B12" s="13" t="str">
        <f>IFERROR(INDEX(入力用!B:B,MATCH($A12,入力用!$F:$F,0)),"")</f>
        <v/>
      </c>
      <c r="C12" s="14" t="str">
        <f>IFERROR(INDEX(入力用!C:C,MATCH($A12,入力用!$F:$F,0)),"")</f>
        <v/>
      </c>
      <c r="D12" s="14" t="str">
        <f>IFERROR(INDEX(入力用!D:D,MATCH($A12,入力用!$F:$F,0)),"")</f>
        <v/>
      </c>
      <c r="E12" s="22" t="str">
        <f>IFERROR(INDEX(入力用!E:E,MATCH($A12,入力用!$F:$F,0))&amp;"","")</f>
        <v/>
      </c>
    </row>
    <row r="13" spans="1:5" x14ac:dyDescent="0.4">
      <c r="A13" s="21">
        <v>3</v>
      </c>
      <c r="B13" s="13" t="str">
        <f>IFERROR(INDEX(入力用!B:B,MATCH($A13,入力用!$F:$F,0)),"")</f>
        <v/>
      </c>
      <c r="C13" s="14" t="str">
        <f>IFERROR(INDEX(入力用!C:C,MATCH($A13,入力用!$F:$F,0)),"")</f>
        <v/>
      </c>
      <c r="D13" s="14" t="str">
        <f>IFERROR(INDEX(入力用!D:D,MATCH($A13,入力用!$F:$F,0)),"")</f>
        <v/>
      </c>
      <c r="E13" s="22" t="str">
        <f>IFERROR(INDEX(入力用!E:E,MATCH($A13,入力用!$F:$F,0))&amp;"","")</f>
        <v/>
      </c>
    </row>
    <row r="14" spans="1:5" x14ac:dyDescent="0.4">
      <c r="A14" s="21">
        <v>4</v>
      </c>
      <c r="B14" s="13" t="str">
        <f>IFERROR(INDEX(入力用!B:B,MATCH($A14,入力用!$F:$F,0)),"")</f>
        <v/>
      </c>
      <c r="C14" s="14" t="str">
        <f>IFERROR(INDEX(入力用!C:C,MATCH($A14,入力用!$F:$F,0)),"")</f>
        <v/>
      </c>
      <c r="D14" s="14" t="str">
        <f>IFERROR(INDEX(入力用!D:D,MATCH($A14,入力用!$F:$F,0)),"")</f>
        <v/>
      </c>
      <c r="E14" s="22" t="str">
        <f>IFERROR(INDEX(入力用!E:E,MATCH($A14,入力用!$F:$F,0))&amp;"","")</f>
        <v/>
      </c>
    </row>
    <row r="15" spans="1:5" x14ac:dyDescent="0.4">
      <c r="A15" s="23">
        <v>5</v>
      </c>
      <c r="B15" s="15" t="str">
        <f>IFERROR(INDEX(入力用!B:B,MATCH($A15,入力用!$F:$F,0)),"")</f>
        <v/>
      </c>
      <c r="C15" s="16" t="str">
        <f>IFERROR(INDEX(入力用!C:C,MATCH($A15,入力用!$F:$F,0)),"")</f>
        <v/>
      </c>
      <c r="D15" s="16" t="str">
        <f>IFERROR(INDEX(入力用!D:D,MATCH($A15,入力用!$F:$F,0)),"")</f>
        <v/>
      </c>
      <c r="E15" s="24" t="str">
        <f>IFERROR(INDEX(入力用!E:E,MATCH($A15,入力用!$F:$F,0))&amp;"","")</f>
        <v/>
      </c>
    </row>
    <row r="16" spans="1:5" x14ac:dyDescent="0.4">
      <c r="A16" s="25">
        <v>6</v>
      </c>
      <c r="B16" s="11" t="str">
        <f>IFERROR(INDEX(入力用!B:B,MATCH($A16,入力用!$F:$F,0)),"")</f>
        <v/>
      </c>
      <c r="C16" s="12" t="str">
        <f>IFERROR(INDEX(入力用!C:C,MATCH($A16,入力用!$F:$F,0)),"")</f>
        <v/>
      </c>
      <c r="D16" s="12" t="str">
        <f>IFERROR(INDEX(入力用!D:D,MATCH($A16,入力用!$F:$F,0)),"")</f>
        <v/>
      </c>
      <c r="E16" s="26" t="str">
        <f>IFERROR(INDEX(入力用!E:E,MATCH($A16,入力用!$F:$F,0))&amp;"","")</f>
        <v/>
      </c>
    </row>
    <row r="17" spans="1:10" x14ac:dyDescent="0.4">
      <c r="A17" s="21">
        <v>7</v>
      </c>
      <c r="B17" s="13" t="str">
        <f>IFERROR(INDEX(入力用!B:B,MATCH($A17,入力用!$F:$F,0)),"")</f>
        <v/>
      </c>
      <c r="C17" s="14" t="str">
        <f>IFERROR(INDEX(入力用!C:C,MATCH($A17,入力用!$F:$F,0)),"")</f>
        <v/>
      </c>
      <c r="D17" s="14" t="str">
        <f>IFERROR(INDEX(入力用!D:D,MATCH($A17,入力用!$F:$F,0)),"")</f>
        <v/>
      </c>
      <c r="E17" s="22" t="str">
        <f>IFERROR(INDEX(入力用!E:E,MATCH($A17,入力用!$F:$F,0))&amp;"","")</f>
        <v/>
      </c>
    </row>
    <row r="18" spans="1:10" x14ac:dyDescent="0.4">
      <c r="A18" s="21">
        <v>8</v>
      </c>
      <c r="B18" s="13" t="str">
        <f>IFERROR(INDEX(入力用!B:B,MATCH($A18,入力用!$F:$F,0)),"")</f>
        <v/>
      </c>
      <c r="C18" s="14" t="str">
        <f>IFERROR(INDEX(入力用!C:C,MATCH($A18,入力用!$F:$F,0)),"")</f>
        <v/>
      </c>
      <c r="D18" s="14" t="str">
        <f>IFERROR(INDEX(入力用!D:D,MATCH($A18,入力用!$F:$F,0)),"")</f>
        <v/>
      </c>
      <c r="E18" s="22" t="str">
        <f>IFERROR(INDEX(入力用!E:E,MATCH($A18,入力用!$F:$F,0))&amp;"","")</f>
        <v/>
      </c>
    </row>
    <row r="19" spans="1:10" x14ac:dyDescent="0.4">
      <c r="A19" s="21">
        <v>9</v>
      </c>
      <c r="B19" s="13" t="str">
        <f>IFERROR(INDEX(入力用!B:B,MATCH($A19,入力用!$F:$F,0)),"")</f>
        <v/>
      </c>
      <c r="C19" s="14" t="str">
        <f>IFERROR(INDEX(入力用!C:C,MATCH($A19,入力用!$F:$F,0)),"")</f>
        <v/>
      </c>
      <c r="D19" s="14" t="str">
        <f>IFERROR(INDEX(入力用!D:D,MATCH($A19,入力用!$F:$F,0)),"")</f>
        <v/>
      </c>
      <c r="E19" s="22" t="str">
        <f>IFERROR(INDEX(入力用!E:E,MATCH($A19,入力用!$F:$F,0))&amp;"","")</f>
        <v/>
      </c>
    </row>
    <row r="20" spans="1:10" x14ac:dyDescent="0.4">
      <c r="A20" s="23">
        <v>10</v>
      </c>
      <c r="B20" s="15" t="str">
        <f>IFERROR(INDEX(入力用!B:B,MATCH($A20,入力用!$F:$F,0)),"")</f>
        <v/>
      </c>
      <c r="C20" s="16" t="str">
        <f>IFERROR(INDEX(入力用!C:C,MATCH($A20,入力用!$F:$F,0)),"")</f>
        <v/>
      </c>
      <c r="D20" s="16" t="str">
        <f>IFERROR(INDEX(入力用!D:D,MATCH($A20,入力用!$F:$F,0)),"")</f>
        <v/>
      </c>
      <c r="E20" s="24" t="str">
        <f>IFERROR(INDEX(入力用!E:E,MATCH($A20,入力用!$F:$F,0))&amp;"","")</f>
        <v/>
      </c>
    </row>
    <row r="21" spans="1:10" x14ac:dyDescent="0.4">
      <c r="A21" s="25">
        <v>11</v>
      </c>
      <c r="B21" s="11" t="str">
        <f>IFERROR(INDEX(入力用!B:B,MATCH($A21,入力用!$F:$F,0)),"")</f>
        <v/>
      </c>
      <c r="C21" s="12" t="str">
        <f>IFERROR(INDEX(入力用!C:C,MATCH($A21,入力用!$F:$F,0)),"")</f>
        <v/>
      </c>
      <c r="D21" s="12" t="str">
        <f>IFERROR(INDEX(入力用!D:D,MATCH($A21,入力用!$F:$F,0)),"")</f>
        <v/>
      </c>
      <c r="E21" s="26" t="str">
        <f>IFERROR(INDEX(入力用!E:E,MATCH($A21,入力用!$F:$F,0))&amp;"","")</f>
        <v/>
      </c>
    </row>
    <row r="22" spans="1:10" x14ac:dyDescent="0.4">
      <c r="A22" s="21">
        <v>12</v>
      </c>
      <c r="B22" s="13" t="str">
        <f>IFERROR(INDEX(入力用!B:B,MATCH($A22,入力用!$F:$F,0)),"")</f>
        <v/>
      </c>
      <c r="C22" s="14" t="str">
        <f>IFERROR(INDEX(入力用!C:C,MATCH($A22,入力用!$F:$F,0)),"")</f>
        <v/>
      </c>
      <c r="D22" s="14" t="str">
        <f>IFERROR(INDEX(入力用!D:D,MATCH($A22,入力用!$F:$F,0)),"")</f>
        <v/>
      </c>
      <c r="E22" s="22" t="str">
        <f>IFERROR(INDEX(入力用!E:E,MATCH($A22,入力用!$F:$F,0))&amp;"","")</f>
        <v/>
      </c>
    </row>
    <row r="23" spans="1:10" x14ac:dyDescent="0.4">
      <c r="A23" s="21">
        <v>13</v>
      </c>
      <c r="B23" s="13" t="str">
        <f>IFERROR(INDEX(入力用!B:B,MATCH($A23,入力用!$F:$F,0)),"")</f>
        <v/>
      </c>
      <c r="C23" s="14" t="str">
        <f>IFERROR(INDEX(入力用!C:C,MATCH($A23,入力用!$F:$F,0)),"")</f>
        <v/>
      </c>
      <c r="D23" s="14" t="str">
        <f>IFERROR(INDEX(入力用!D:D,MATCH($A23,入力用!$F:$F,0)),"")</f>
        <v/>
      </c>
      <c r="E23" s="22" t="str">
        <f>IFERROR(INDEX(入力用!E:E,MATCH($A23,入力用!$F:$F,0))&amp;"","")</f>
        <v/>
      </c>
    </row>
    <row r="24" spans="1:10" x14ac:dyDescent="0.4">
      <c r="A24" s="21">
        <v>14</v>
      </c>
      <c r="B24" s="13" t="str">
        <f>IFERROR(INDEX(入力用!B:B,MATCH($A24,入力用!$F:$F,0)),"")</f>
        <v/>
      </c>
      <c r="C24" s="14" t="str">
        <f>IFERROR(INDEX(入力用!C:C,MATCH($A24,入力用!$F:$F,0)),"")</f>
        <v/>
      </c>
      <c r="D24" s="14" t="str">
        <f>IFERROR(INDEX(入力用!D:D,MATCH($A24,入力用!$F:$F,0)),"")</f>
        <v/>
      </c>
      <c r="E24" s="22" t="str">
        <f>IFERROR(INDEX(入力用!E:E,MATCH($A24,入力用!$F:$F,0))&amp;"","")</f>
        <v/>
      </c>
    </row>
    <row r="25" spans="1:10" x14ac:dyDescent="0.4">
      <c r="A25" s="23">
        <v>15</v>
      </c>
      <c r="B25" s="15" t="str">
        <f>IFERROR(INDEX(入力用!B:B,MATCH($A25,入力用!$F:$F,0)),"")</f>
        <v/>
      </c>
      <c r="C25" s="16" t="str">
        <f>IFERROR(INDEX(入力用!C:C,MATCH($A25,入力用!$F:$F,0)),"")</f>
        <v/>
      </c>
      <c r="D25" s="16" t="str">
        <f>IFERROR(INDEX(入力用!D:D,MATCH($A25,入力用!$F:$F,0)),"")</f>
        <v/>
      </c>
      <c r="E25" s="24" t="str">
        <f>IFERROR(INDEX(入力用!E:E,MATCH($A25,入力用!$F:$F,0))&amp;"","")</f>
        <v/>
      </c>
    </row>
    <row r="26" spans="1:10" x14ac:dyDescent="0.4">
      <c r="A26" s="25">
        <v>16</v>
      </c>
      <c r="B26" s="11" t="str">
        <f>IFERROR(INDEX(入力用!B:B,MATCH($A26,入力用!$F:$F,0)),"")</f>
        <v/>
      </c>
      <c r="C26" s="12" t="str">
        <f>IFERROR(INDEX(入力用!C:C,MATCH($A26,入力用!$F:$F,0)),"")</f>
        <v/>
      </c>
      <c r="D26" s="12" t="str">
        <f>IFERROR(INDEX(入力用!D:D,MATCH($A26,入力用!$F:$F,0)),"")</f>
        <v/>
      </c>
      <c r="E26" s="26" t="str">
        <f>IFERROR(INDEX(入力用!E:E,MATCH($A26,入力用!$F:$F,0))&amp;"","")</f>
        <v/>
      </c>
      <c r="F26" s="1" t="str">
        <f>IFERROR(INDEX(入力用!F:F,MATCH($A26,入力用!$F:$F,0)),"")</f>
        <v/>
      </c>
      <c r="G26" s="1" t="str">
        <f>IFERROR(INDEX(入力用!G:G,MATCH($A26,入力用!$F:$F,0)),"")</f>
        <v/>
      </c>
      <c r="H26" s="1" t="str">
        <f>IFERROR(INDEX(入力用!H:H,MATCH($A26,入力用!$F:$F,0)),"")</f>
        <v/>
      </c>
      <c r="I26" s="1" t="str">
        <f>IFERROR(INDEX(入力用!I:I,MATCH($A26,入力用!$F:$F,0)),"")</f>
        <v/>
      </c>
      <c r="J26" s="1" t="str">
        <f>IFERROR(INDEX(入力用!J:J,MATCH($A26,入力用!$F:$F,0)),"")</f>
        <v/>
      </c>
    </row>
    <row r="27" spans="1:10" x14ac:dyDescent="0.4">
      <c r="A27" s="21">
        <v>17</v>
      </c>
      <c r="B27" s="13" t="str">
        <f>IFERROR(INDEX(入力用!B:B,MATCH($A27,入力用!$F:$F,0)),"")</f>
        <v/>
      </c>
      <c r="C27" s="14" t="str">
        <f>IFERROR(INDEX(入力用!C:C,MATCH($A27,入力用!$F:$F,0)),"")</f>
        <v/>
      </c>
      <c r="D27" s="14" t="str">
        <f>IFERROR(INDEX(入力用!D:D,MATCH($A27,入力用!$F:$F,0)),"")</f>
        <v/>
      </c>
      <c r="E27" s="22" t="str">
        <f>IFERROR(INDEX(入力用!E:E,MATCH($A27,入力用!$F:$F,0))&amp;"","")</f>
        <v/>
      </c>
      <c r="F27" s="1" t="str">
        <f>IFERROR(INDEX(入力用!F:F,MATCH($A27,入力用!$F:$F,0)),"")</f>
        <v/>
      </c>
      <c r="G27" s="1" t="str">
        <f>IFERROR(INDEX(入力用!G:G,MATCH($A27,入力用!$F:$F,0)),"")</f>
        <v/>
      </c>
      <c r="H27" s="1" t="str">
        <f>IFERROR(INDEX(入力用!H:H,MATCH($A27,入力用!$F:$F,0)),"")</f>
        <v/>
      </c>
      <c r="I27" s="1" t="str">
        <f>IFERROR(INDEX(入力用!I:I,MATCH($A27,入力用!$F:$F,0)),"")</f>
        <v/>
      </c>
      <c r="J27" s="1" t="str">
        <f>IFERROR(INDEX(入力用!J:J,MATCH($A27,入力用!$F:$F,0)),"")</f>
        <v/>
      </c>
    </row>
    <row r="28" spans="1:10" x14ac:dyDescent="0.4">
      <c r="A28" s="21">
        <v>18</v>
      </c>
      <c r="B28" s="13" t="str">
        <f>IFERROR(INDEX(入力用!B:B,MATCH($A28,入力用!$F:$F,0)),"")</f>
        <v/>
      </c>
      <c r="C28" s="14" t="str">
        <f>IFERROR(INDEX(入力用!C:C,MATCH($A28,入力用!$F:$F,0)),"")</f>
        <v/>
      </c>
      <c r="D28" s="14" t="str">
        <f>IFERROR(INDEX(入力用!D:D,MATCH($A28,入力用!$F:$F,0)),"")</f>
        <v/>
      </c>
      <c r="E28" s="22" t="str">
        <f>IFERROR(INDEX(入力用!E:E,MATCH($A28,入力用!$F:$F,0))&amp;"","")</f>
        <v/>
      </c>
      <c r="F28" s="1" t="str">
        <f>IFERROR(INDEX(入力用!F:F,MATCH($A28,入力用!$F:$F,0)),"")</f>
        <v/>
      </c>
      <c r="G28" s="1" t="str">
        <f>IFERROR(INDEX(入力用!G:G,MATCH($A28,入力用!$F:$F,0)),"")</f>
        <v/>
      </c>
      <c r="H28" s="1" t="str">
        <f>IFERROR(INDEX(入力用!H:H,MATCH($A28,入力用!$F:$F,0)),"")</f>
        <v/>
      </c>
      <c r="I28" s="1" t="str">
        <f>IFERROR(INDEX(入力用!I:I,MATCH($A28,入力用!$F:$F,0)),"")</f>
        <v/>
      </c>
      <c r="J28" s="1" t="str">
        <f>IFERROR(INDEX(入力用!J:J,MATCH($A28,入力用!$F:$F,0)),"")</f>
        <v/>
      </c>
    </row>
    <row r="29" spans="1:10" x14ac:dyDescent="0.4">
      <c r="A29" s="21">
        <v>19</v>
      </c>
      <c r="B29" s="13" t="str">
        <f>IFERROR(INDEX(入力用!B:B,MATCH($A29,入力用!$F:$F,0)),"")</f>
        <v/>
      </c>
      <c r="C29" s="14" t="str">
        <f>IFERROR(INDEX(入力用!C:C,MATCH($A29,入力用!$F:$F,0)),"")</f>
        <v/>
      </c>
      <c r="D29" s="14" t="str">
        <f>IFERROR(INDEX(入力用!D:D,MATCH($A29,入力用!$F:$F,0)),"")</f>
        <v/>
      </c>
      <c r="E29" s="22" t="str">
        <f>IFERROR(INDEX(入力用!E:E,MATCH($A29,入力用!$F:$F,0))&amp;"","")</f>
        <v/>
      </c>
      <c r="F29" s="1" t="str">
        <f>IFERROR(INDEX(入力用!F:F,MATCH($A29,入力用!$F:$F,0)),"")</f>
        <v/>
      </c>
      <c r="G29" s="1" t="str">
        <f>IFERROR(INDEX(入力用!G:G,MATCH($A29,入力用!$F:$F,0)),"")</f>
        <v/>
      </c>
      <c r="H29" s="1" t="str">
        <f>IFERROR(INDEX(入力用!H:H,MATCH($A29,入力用!$F:$F,0)),"")</f>
        <v/>
      </c>
      <c r="I29" s="1" t="str">
        <f>IFERROR(INDEX(入力用!I:I,MATCH($A29,入力用!$F:$F,0)),"")</f>
        <v/>
      </c>
      <c r="J29" s="1" t="str">
        <f>IFERROR(INDEX(入力用!J:J,MATCH($A29,入力用!$F:$F,0)),"")</f>
        <v/>
      </c>
    </row>
    <row r="30" spans="1:10" x14ac:dyDescent="0.4">
      <c r="A30" s="23">
        <v>20</v>
      </c>
      <c r="B30" s="15" t="str">
        <f>IFERROR(INDEX(入力用!B:B,MATCH($A30,入力用!$F:$F,0)),"")</f>
        <v/>
      </c>
      <c r="C30" s="16" t="str">
        <f>IFERROR(INDEX(入力用!C:C,MATCH($A30,入力用!$F:$F,0)),"")</f>
        <v/>
      </c>
      <c r="D30" s="16" t="str">
        <f>IFERROR(INDEX(入力用!D:D,MATCH($A30,入力用!$F:$F,0)),"")</f>
        <v/>
      </c>
      <c r="E30" s="24" t="str">
        <f>IFERROR(INDEX(入力用!E:E,MATCH($A30,入力用!$F:$F,0))&amp;"","")</f>
        <v/>
      </c>
      <c r="F30" s="1" t="str">
        <f>IFERROR(INDEX(入力用!F:F,MATCH($A30,入力用!$F:$F,0)),"")</f>
        <v/>
      </c>
      <c r="G30" s="1" t="str">
        <f>IFERROR(INDEX(入力用!G:G,MATCH($A30,入力用!$F:$F,0)),"")</f>
        <v/>
      </c>
      <c r="H30" s="1" t="str">
        <f>IFERROR(INDEX(入力用!H:H,MATCH($A30,入力用!$F:$F,0)),"")</f>
        <v/>
      </c>
      <c r="I30" s="1" t="str">
        <f>IFERROR(INDEX(入力用!I:I,MATCH($A30,入力用!$F:$F,0)),"")</f>
        <v/>
      </c>
      <c r="J30" s="1" t="str">
        <f>IFERROR(INDEX(入力用!J:J,MATCH($A30,入力用!$F:$F,0)),"")</f>
        <v/>
      </c>
    </row>
    <row r="31" spans="1:10" x14ac:dyDescent="0.4">
      <c r="A31" s="25">
        <v>21</v>
      </c>
      <c r="B31" s="11" t="str">
        <f>IFERROR(INDEX(入力用!B:B,MATCH($A31,入力用!$F:$F,0)),"")</f>
        <v/>
      </c>
      <c r="C31" s="12" t="str">
        <f>IFERROR(INDEX(入力用!C:C,MATCH($A31,入力用!$F:$F,0)),"")</f>
        <v/>
      </c>
      <c r="D31" s="12" t="str">
        <f>IFERROR(INDEX(入力用!D:D,MATCH($A31,入力用!$F:$F,0)),"")</f>
        <v/>
      </c>
      <c r="E31" s="26" t="str">
        <f>IFERROR(INDEX(入力用!E:E,MATCH($A31,入力用!$F:$F,0))&amp;"","")</f>
        <v/>
      </c>
    </row>
    <row r="32" spans="1:10" x14ac:dyDescent="0.4">
      <c r="A32" s="21">
        <v>22</v>
      </c>
      <c r="B32" s="13" t="str">
        <f>IFERROR(INDEX(入力用!B:B,MATCH($A32,入力用!$F:$F,0)),"")</f>
        <v/>
      </c>
      <c r="C32" s="14" t="str">
        <f>IFERROR(INDEX(入力用!C:C,MATCH($A32,入力用!$F:$F,0)),"")</f>
        <v/>
      </c>
      <c r="D32" s="14" t="str">
        <f>IFERROR(INDEX(入力用!D:D,MATCH($A32,入力用!$F:$F,0)),"")</f>
        <v/>
      </c>
      <c r="E32" s="22" t="str">
        <f>IFERROR(INDEX(入力用!E:E,MATCH($A32,入力用!$F:$F,0))&amp;"","")</f>
        <v/>
      </c>
    </row>
    <row r="33" spans="1:5" x14ac:dyDescent="0.4">
      <c r="A33" s="21">
        <v>23</v>
      </c>
      <c r="B33" s="13" t="str">
        <f>IFERROR(INDEX(入力用!B:B,MATCH($A33,入力用!$F:$F,0)),"")</f>
        <v/>
      </c>
      <c r="C33" s="14" t="str">
        <f>IFERROR(INDEX(入力用!C:C,MATCH($A33,入力用!$F:$F,0)),"")</f>
        <v/>
      </c>
      <c r="D33" s="14" t="str">
        <f>IFERROR(INDEX(入力用!D:D,MATCH($A33,入力用!$F:$F,0)),"")</f>
        <v/>
      </c>
      <c r="E33" s="22" t="str">
        <f>IFERROR(INDEX(入力用!E:E,MATCH($A33,入力用!$F:$F,0))&amp;"","")</f>
        <v/>
      </c>
    </row>
    <row r="34" spans="1:5" x14ac:dyDescent="0.4">
      <c r="A34" s="21">
        <v>24</v>
      </c>
      <c r="B34" s="13" t="str">
        <f>IFERROR(INDEX(入力用!B:B,MATCH($A34,入力用!$F:$F,0)),"")</f>
        <v/>
      </c>
      <c r="C34" s="14" t="str">
        <f>IFERROR(INDEX(入力用!C:C,MATCH($A34,入力用!$F:$F,0)),"")</f>
        <v/>
      </c>
      <c r="D34" s="14" t="str">
        <f>IFERROR(INDEX(入力用!D:D,MATCH($A34,入力用!$F:$F,0)),"")</f>
        <v/>
      </c>
      <c r="E34" s="22" t="str">
        <f>IFERROR(INDEX(入力用!E:E,MATCH($A34,入力用!$F:$F,0))&amp;"","")</f>
        <v/>
      </c>
    </row>
    <row r="35" spans="1:5" ht="16.5" thickBot="1" x14ac:dyDescent="0.45">
      <c r="A35" s="27">
        <v>25</v>
      </c>
      <c r="B35" s="28" t="str">
        <f>IFERROR(INDEX(入力用!B:B,MATCH($A35,入力用!$F:$F,0)),"")</f>
        <v/>
      </c>
      <c r="C35" s="33" t="str">
        <f>IFERROR(INDEX(入力用!C:C,MATCH($A35,入力用!$F:$F,0)),"")</f>
        <v/>
      </c>
      <c r="D35" s="33" t="str">
        <f>IFERROR(INDEX(入力用!D:D,MATCH($A35,入力用!$F:$F,0)),"")</f>
        <v/>
      </c>
      <c r="E35" s="29" t="str">
        <f>IFERROR(INDEX(入力用!E:E,MATCH($A35,入力用!$F:$F,0))&amp;"","")</f>
        <v/>
      </c>
    </row>
    <row r="37" spans="1:5" x14ac:dyDescent="0.4">
      <c r="A37" s="8" t="s">
        <v>62</v>
      </c>
      <c r="B37" s="9" t="s">
        <v>60</v>
      </c>
      <c r="C37" s="9"/>
      <c r="D37" s="9" t="s">
        <v>63</v>
      </c>
      <c r="E37" s="10" t="s">
        <v>64</v>
      </c>
    </row>
    <row r="38" spans="1:5" x14ac:dyDescent="0.4">
      <c r="A38" s="8" t="str">
        <f>入力用!$F$10</f>
        <v>シングルス</v>
      </c>
      <c r="B38" s="82">
        <f>入力用!$F$9</f>
        <v>100</v>
      </c>
      <c r="C38" s="9" t="s">
        <v>61</v>
      </c>
      <c r="D38" s="83">
        <f>COUNT(入力用!$F$11:$F$40)</f>
        <v>0</v>
      </c>
      <c r="E38" s="84">
        <f>B38*D38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日卓協登録情報</vt:lpstr>
      <vt:lpstr>みほん</vt:lpstr>
      <vt:lpstr>入力用</vt:lpstr>
      <vt:lpstr>印刷用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大瀧　研司</cp:lastModifiedBy>
  <cp:lastPrinted>2023-06-28T05:43:50Z</cp:lastPrinted>
  <dcterms:created xsi:type="dcterms:W3CDTF">2023-06-28T04:57:03Z</dcterms:created>
  <dcterms:modified xsi:type="dcterms:W3CDTF">2025-12-24T23:20:04Z</dcterms:modified>
</cp:coreProperties>
</file>